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3130" windowHeight="11955"/>
  </bookViews>
  <sheets>
    <sheet name="прил1" sheetId="1" r:id="rId1"/>
  </sheets>
  <calcPr calcId="124519"/>
</workbook>
</file>

<file path=xl/calcChain.xml><?xml version="1.0" encoding="utf-8"?>
<calcChain xmlns="http://schemas.openxmlformats.org/spreadsheetml/2006/main">
  <c r="K10" i="1"/>
  <c r="K12"/>
  <c r="J10"/>
  <c r="J11"/>
  <c r="J12"/>
  <c r="J13"/>
  <c r="I10"/>
  <c r="I12"/>
  <c r="I15"/>
  <c r="H13"/>
  <c r="H14"/>
  <c r="G13"/>
  <c r="G14"/>
  <c r="F13"/>
  <c r="F14"/>
  <c r="F11"/>
  <c r="D11"/>
  <c r="D13"/>
  <c r="F19"/>
  <c r="F21"/>
  <c r="D19"/>
  <c r="D21"/>
  <c r="F108"/>
  <c r="F110"/>
  <c r="D108"/>
  <c r="D110"/>
  <c r="D164"/>
  <c r="H165"/>
  <c r="G165"/>
  <c r="H164"/>
  <c r="G164"/>
  <c r="F164"/>
  <c r="E164"/>
  <c r="H158"/>
  <c r="G158"/>
  <c r="G157" s="1"/>
  <c r="H157"/>
  <c r="F157"/>
  <c r="E157"/>
  <c r="D157"/>
  <c r="H154"/>
  <c r="G154"/>
  <c r="E154"/>
  <c r="K153"/>
  <c r="J153"/>
  <c r="I153"/>
  <c r="H152"/>
  <c r="G152"/>
  <c r="E152"/>
  <c r="K151"/>
  <c r="J151"/>
  <c r="I151"/>
  <c r="H150"/>
  <c r="G150"/>
  <c r="F150"/>
  <c r="E150"/>
  <c r="D150"/>
  <c r="K145"/>
  <c r="J145"/>
  <c r="I145"/>
  <c r="K143"/>
  <c r="J143"/>
  <c r="I143"/>
  <c r="H142"/>
  <c r="G142"/>
  <c r="F142"/>
  <c r="E142"/>
  <c r="D142"/>
  <c r="I141"/>
  <c r="H139"/>
  <c r="G139"/>
  <c r="E139"/>
  <c r="K138"/>
  <c r="J138"/>
  <c r="I138"/>
  <c r="H137"/>
  <c r="G137"/>
  <c r="E137"/>
  <c r="K136"/>
  <c r="J136"/>
  <c r="I136"/>
  <c r="H135"/>
  <c r="G135"/>
  <c r="F135"/>
  <c r="E135"/>
  <c r="D135"/>
  <c r="H134"/>
  <c r="G134"/>
  <c r="F134"/>
  <c r="E134"/>
  <c r="D134"/>
  <c r="H133"/>
  <c r="G133"/>
  <c r="F133"/>
  <c r="E133"/>
  <c r="D133"/>
  <c r="H131"/>
  <c r="G131"/>
  <c r="G132" s="1"/>
  <c r="F131"/>
  <c r="E131"/>
  <c r="E132" s="1"/>
  <c r="D131"/>
  <c r="H129"/>
  <c r="G129"/>
  <c r="G130" s="1"/>
  <c r="F129"/>
  <c r="E129"/>
  <c r="E130" s="1"/>
  <c r="D129"/>
  <c r="H128"/>
  <c r="G128"/>
  <c r="F128"/>
  <c r="E128"/>
  <c r="D128"/>
  <c r="H125"/>
  <c r="G125"/>
  <c r="E125"/>
  <c r="K124"/>
  <c r="J124"/>
  <c r="I124"/>
  <c r="H123"/>
  <c r="G123"/>
  <c r="E123"/>
  <c r="K122"/>
  <c r="J122"/>
  <c r="I122"/>
  <c r="H121"/>
  <c r="G121"/>
  <c r="F121"/>
  <c r="E121"/>
  <c r="D121"/>
  <c r="H120"/>
  <c r="H112" s="1"/>
  <c r="H104" s="1"/>
  <c r="G120"/>
  <c r="G112" s="1"/>
  <c r="F120"/>
  <c r="F112" s="1"/>
  <c r="E120"/>
  <c r="E112" s="1"/>
  <c r="D120"/>
  <c r="D112" s="1"/>
  <c r="H119"/>
  <c r="H111" s="1"/>
  <c r="G119"/>
  <c r="G111" s="1"/>
  <c r="F119"/>
  <c r="F111" s="1"/>
  <c r="E119"/>
  <c r="E111" s="1"/>
  <c r="D119"/>
  <c r="D111" s="1"/>
  <c r="H117"/>
  <c r="H109" s="1"/>
  <c r="G117"/>
  <c r="G118" s="1"/>
  <c r="G110" s="1"/>
  <c r="F117"/>
  <c r="F109" s="1"/>
  <c r="E117"/>
  <c r="E118" s="1"/>
  <c r="E102" s="1"/>
  <c r="D117"/>
  <c r="D109" s="1"/>
  <c r="H115"/>
  <c r="H107" s="1"/>
  <c r="H106" s="1"/>
  <c r="G115"/>
  <c r="G116" s="1"/>
  <c r="G100" s="1"/>
  <c r="F115"/>
  <c r="F107" s="1"/>
  <c r="F106" s="1"/>
  <c r="E115"/>
  <c r="E116" s="1"/>
  <c r="E100" s="1"/>
  <c r="D115"/>
  <c r="D107" s="1"/>
  <c r="D106" s="1"/>
  <c r="H114"/>
  <c r="G114"/>
  <c r="F114"/>
  <c r="E114"/>
  <c r="D114"/>
  <c r="D104"/>
  <c r="H101"/>
  <c r="H102" s="1"/>
  <c r="G101"/>
  <c r="G12" s="1"/>
  <c r="F101"/>
  <c r="E101"/>
  <c r="D101"/>
  <c r="H99"/>
  <c r="H10" s="1"/>
  <c r="G99"/>
  <c r="G10" s="1"/>
  <c r="F99"/>
  <c r="E99"/>
  <c r="D99"/>
  <c r="G98"/>
  <c r="F98"/>
  <c r="E98"/>
  <c r="D98"/>
  <c r="I97"/>
  <c r="H95"/>
  <c r="G95"/>
  <c r="E95"/>
  <c r="K94"/>
  <c r="J94"/>
  <c r="I94"/>
  <c r="H93"/>
  <c r="G93"/>
  <c r="E93"/>
  <c r="K92"/>
  <c r="J92"/>
  <c r="I92"/>
  <c r="H91"/>
  <c r="G91"/>
  <c r="F91"/>
  <c r="E91"/>
  <c r="D91"/>
  <c r="I90"/>
  <c r="H88"/>
  <c r="G88"/>
  <c r="E88"/>
  <c r="K87"/>
  <c r="J87"/>
  <c r="I87"/>
  <c r="H86"/>
  <c r="G86"/>
  <c r="E86"/>
  <c r="K85"/>
  <c r="J85"/>
  <c r="I85"/>
  <c r="H84"/>
  <c r="G84"/>
  <c r="F84"/>
  <c r="E84"/>
  <c r="D84"/>
  <c r="H83"/>
  <c r="G83"/>
  <c r="F83"/>
  <c r="E83"/>
  <c r="D83"/>
  <c r="H82"/>
  <c r="G82"/>
  <c r="F82"/>
  <c r="E82"/>
  <c r="D82"/>
  <c r="H80"/>
  <c r="H81" s="1"/>
  <c r="G80"/>
  <c r="G81" s="1"/>
  <c r="F80"/>
  <c r="E80"/>
  <c r="E81" s="1"/>
  <c r="D80"/>
  <c r="I80" s="1"/>
  <c r="H78"/>
  <c r="H79" s="1"/>
  <c r="G78"/>
  <c r="G79" s="1"/>
  <c r="F78"/>
  <c r="E78"/>
  <c r="E79" s="1"/>
  <c r="D78"/>
  <c r="I78" s="1"/>
  <c r="H77"/>
  <c r="F77"/>
  <c r="D77"/>
  <c r="D75"/>
  <c r="H74"/>
  <c r="G74"/>
  <c r="F74"/>
  <c r="E74"/>
  <c r="D74"/>
  <c r="H72"/>
  <c r="G72"/>
  <c r="F72"/>
  <c r="E72"/>
  <c r="J72" s="1"/>
  <c r="D72"/>
  <c r="H70"/>
  <c r="G70"/>
  <c r="F70"/>
  <c r="E70"/>
  <c r="D70"/>
  <c r="H69"/>
  <c r="G69"/>
  <c r="E69"/>
  <c r="D69"/>
  <c r="H67"/>
  <c r="F69" s="1"/>
  <c r="G67"/>
  <c r="F67"/>
  <c r="E67"/>
  <c r="D67"/>
  <c r="H66"/>
  <c r="G66"/>
  <c r="F66"/>
  <c r="E66"/>
  <c r="D66"/>
  <c r="F64"/>
  <c r="K64" s="1"/>
  <c r="E64"/>
  <c r="J64" s="1"/>
  <c r="D64"/>
  <c r="I64" s="1"/>
  <c r="F62"/>
  <c r="K62" s="1"/>
  <c r="E62"/>
  <c r="J62" s="1"/>
  <c r="D62"/>
  <c r="I62" s="1"/>
  <c r="H61"/>
  <c r="G61"/>
  <c r="F61"/>
  <c r="E61"/>
  <c r="D61"/>
  <c r="H58"/>
  <c r="G58"/>
  <c r="E58"/>
  <c r="K57"/>
  <c r="J57"/>
  <c r="I57"/>
  <c r="H56"/>
  <c r="G56"/>
  <c r="J56" s="1"/>
  <c r="E56"/>
  <c r="K55"/>
  <c r="J55"/>
  <c r="I55"/>
  <c r="H54"/>
  <c r="G54"/>
  <c r="F54"/>
  <c r="E54"/>
  <c r="D54"/>
  <c r="I53"/>
  <c r="H51"/>
  <c r="G51"/>
  <c r="E51"/>
  <c r="K50"/>
  <c r="J50"/>
  <c r="I50"/>
  <c r="H49"/>
  <c r="G49"/>
  <c r="E49"/>
  <c r="K48"/>
  <c r="J48"/>
  <c r="I48"/>
  <c r="H47"/>
  <c r="G47"/>
  <c r="F47"/>
  <c r="E47"/>
  <c r="J47" s="1"/>
  <c r="D47"/>
  <c r="G46"/>
  <c r="G38" s="1"/>
  <c r="G23" s="1"/>
  <c r="F46"/>
  <c r="E46"/>
  <c r="E38" s="1"/>
  <c r="E23" s="1"/>
  <c r="D46"/>
  <c r="I46" s="1"/>
  <c r="H45"/>
  <c r="H37" s="1"/>
  <c r="H22" s="1"/>
  <c r="G45"/>
  <c r="F45"/>
  <c r="F37" s="1"/>
  <c r="F22" s="1"/>
  <c r="E45"/>
  <c r="D45"/>
  <c r="D37" s="1"/>
  <c r="D22" s="1"/>
  <c r="H43"/>
  <c r="H44" s="1"/>
  <c r="G43"/>
  <c r="G35" s="1"/>
  <c r="G36" s="1"/>
  <c r="F43"/>
  <c r="E43"/>
  <c r="E44" s="1"/>
  <c r="D43"/>
  <c r="H41"/>
  <c r="H42" s="1"/>
  <c r="G41"/>
  <c r="F41"/>
  <c r="F40" s="1"/>
  <c r="E41"/>
  <c r="E42" s="1"/>
  <c r="D41"/>
  <c r="D40" s="1"/>
  <c r="G40"/>
  <c r="E40"/>
  <c r="H38"/>
  <c r="H23" s="1"/>
  <c r="F38"/>
  <c r="F23" s="1"/>
  <c r="D38"/>
  <c r="D23" s="1"/>
  <c r="G37"/>
  <c r="G22" s="1"/>
  <c r="E37"/>
  <c r="E22" s="1"/>
  <c r="H35"/>
  <c r="H20" s="1"/>
  <c r="F35"/>
  <c r="F20" s="1"/>
  <c r="D35"/>
  <c r="D20" s="1"/>
  <c r="G33"/>
  <c r="G34" s="1"/>
  <c r="E33"/>
  <c r="E34" s="1"/>
  <c r="H30"/>
  <c r="H15" s="1"/>
  <c r="G30"/>
  <c r="G15" s="1"/>
  <c r="F30"/>
  <c r="F15" s="1"/>
  <c r="E30"/>
  <c r="E15" s="1"/>
  <c r="D30"/>
  <c r="I30" s="1"/>
  <c r="H29"/>
  <c r="H24" s="1"/>
  <c r="G29"/>
  <c r="F29"/>
  <c r="E29"/>
  <c r="E14" s="1"/>
  <c r="D29"/>
  <c r="D14" s="1"/>
  <c r="H28"/>
  <c r="G28"/>
  <c r="F27"/>
  <c r="K27" s="1"/>
  <c r="E27"/>
  <c r="J27" s="1"/>
  <c r="D27"/>
  <c r="I27" s="1"/>
  <c r="H26"/>
  <c r="G26"/>
  <c r="F25"/>
  <c r="K25" s="1"/>
  <c r="E25"/>
  <c r="E26" s="1"/>
  <c r="D25"/>
  <c r="I25" s="1"/>
  <c r="I23" l="1"/>
  <c r="G9"/>
  <c r="I20"/>
  <c r="H98"/>
  <c r="D15"/>
  <c r="E10"/>
  <c r="E9" s="1"/>
  <c r="E12"/>
  <c r="G18"/>
  <c r="E18"/>
  <c r="G20"/>
  <c r="D10"/>
  <c r="D12"/>
  <c r="F10"/>
  <c r="H12"/>
  <c r="H9" s="1"/>
  <c r="F12"/>
  <c r="E110"/>
  <c r="E108"/>
  <c r="G109"/>
  <c r="G107"/>
  <c r="G106" s="1"/>
  <c r="E107"/>
  <c r="E109"/>
  <c r="G108"/>
  <c r="J152"/>
  <c r="J154"/>
  <c r="J49"/>
  <c r="J51"/>
  <c r="J86"/>
  <c r="J9"/>
  <c r="J58"/>
  <c r="F24"/>
  <c r="J88"/>
  <c r="D24"/>
  <c r="G32"/>
  <c r="D33"/>
  <c r="F33"/>
  <c r="H33"/>
  <c r="H18" s="1"/>
  <c r="E35"/>
  <c r="H40"/>
  <c r="I40" s="1"/>
  <c r="I54"/>
  <c r="J93"/>
  <c r="J137"/>
  <c r="K128"/>
  <c r="J41"/>
  <c r="I47"/>
  <c r="I61"/>
  <c r="K70"/>
  <c r="E77"/>
  <c r="G77"/>
  <c r="K77" s="1"/>
  <c r="I84"/>
  <c r="I91"/>
  <c r="K114"/>
  <c r="J114"/>
  <c r="J115"/>
  <c r="I117"/>
  <c r="K121"/>
  <c r="J121"/>
  <c r="J128"/>
  <c r="I131"/>
  <c r="I134"/>
  <c r="J135"/>
  <c r="J139"/>
  <c r="J142"/>
  <c r="I150"/>
  <c r="I157"/>
  <c r="G24"/>
  <c r="J40"/>
  <c r="J43"/>
  <c r="K47"/>
  <c r="K54"/>
  <c r="K61"/>
  <c r="I77"/>
  <c r="I83"/>
  <c r="J84"/>
  <c r="K91"/>
  <c r="J95"/>
  <c r="I114"/>
  <c r="I115"/>
  <c r="J118"/>
  <c r="J117"/>
  <c r="I121"/>
  <c r="J123"/>
  <c r="J125"/>
  <c r="I128"/>
  <c r="I129"/>
  <c r="I135"/>
  <c r="I142"/>
  <c r="J150"/>
  <c r="J164"/>
  <c r="J116"/>
  <c r="J100"/>
  <c r="J130"/>
  <c r="J157"/>
  <c r="K157"/>
  <c r="J132"/>
  <c r="J98"/>
  <c r="J101"/>
  <c r="I104"/>
  <c r="K106"/>
  <c r="I107"/>
  <c r="H116"/>
  <c r="H118"/>
  <c r="J129"/>
  <c r="H130"/>
  <c r="J131"/>
  <c r="H132"/>
  <c r="K135"/>
  <c r="K142"/>
  <c r="K150"/>
  <c r="K164"/>
  <c r="I98"/>
  <c r="J99"/>
  <c r="I106"/>
  <c r="I109"/>
  <c r="I112"/>
  <c r="K115"/>
  <c r="K117"/>
  <c r="K129"/>
  <c r="K131"/>
  <c r="H71"/>
  <c r="H63"/>
  <c r="E73"/>
  <c r="E65"/>
  <c r="J81"/>
  <c r="G73"/>
  <c r="G65"/>
  <c r="G21" s="1"/>
  <c r="J108"/>
  <c r="E71"/>
  <c r="E63"/>
  <c r="E11" s="1"/>
  <c r="J79"/>
  <c r="G63"/>
  <c r="J63" s="1"/>
  <c r="G71"/>
  <c r="J71" s="1"/>
  <c r="H73"/>
  <c r="H65"/>
  <c r="J110"/>
  <c r="I70"/>
  <c r="I72"/>
  <c r="J77"/>
  <c r="J78"/>
  <c r="J80"/>
  <c r="K84"/>
  <c r="J91"/>
  <c r="K98"/>
  <c r="K99"/>
  <c r="I101"/>
  <c r="K101"/>
  <c r="G102"/>
  <c r="J102" s="1"/>
  <c r="J107"/>
  <c r="J109"/>
  <c r="I69"/>
  <c r="K78"/>
  <c r="K80"/>
  <c r="K107"/>
  <c r="K109"/>
  <c r="K69"/>
  <c r="I24"/>
  <c r="J25"/>
  <c r="J26"/>
  <c r="E28"/>
  <c r="E13" s="1"/>
  <c r="I35"/>
  <c r="I38"/>
  <c r="K40"/>
  <c r="I41"/>
  <c r="K41"/>
  <c r="G42"/>
  <c r="J42" s="1"/>
  <c r="I43"/>
  <c r="K43"/>
  <c r="G44"/>
  <c r="J44" s="1"/>
  <c r="J54"/>
  <c r="J61"/>
  <c r="J69"/>
  <c r="J70"/>
  <c r="J28"/>
  <c r="E24"/>
  <c r="I33"/>
  <c r="J24"/>
  <c r="K24"/>
  <c r="J34"/>
  <c r="J33"/>
  <c r="J35"/>
  <c r="H36"/>
  <c r="H21" s="1"/>
  <c r="K33"/>
  <c r="K35"/>
  <c r="E36" l="1"/>
  <c r="E20"/>
  <c r="F32"/>
  <c r="F18"/>
  <c r="F17" s="1"/>
  <c r="K20"/>
  <c r="J20"/>
  <c r="G17"/>
  <c r="K18"/>
  <c r="J18"/>
  <c r="E19"/>
  <c r="G19"/>
  <c r="J19" s="1"/>
  <c r="H17"/>
  <c r="D32"/>
  <c r="D18"/>
  <c r="D17" s="1"/>
  <c r="F9"/>
  <c r="K9" s="1"/>
  <c r="D9"/>
  <c r="I9" s="1"/>
  <c r="E17"/>
  <c r="G11"/>
  <c r="H110"/>
  <c r="E106"/>
  <c r="J106" s="1"/>
  <c r="H108"/>
  <c r="H100"/>
  <c r="H11" s="1"/>
  <c r="J73"/>
  <c r="K32"/>
  <c r="H34"/>
  <c r="H32"/>
  <c r="I32" s="1"/>
  <c r="E32"/>
  <c r="J32" s="1"/>
  <c r="J65"/>
  <c r="I99"/>
  <c r="H19" l="1"/>
  <c r="I18"/>
  <c r="J17"/>
  <c r="K17"/>
  <c r="E21"/>
  <c r="J21" s="1"/>
  <c r="J36"/>
  <c r="I17"/>
</calcChain>
</file>

<file path=xl/sharedStrings.xml><?xml version="1.0" encoding="utf-8"?>
<sst xmlns="http://schemas.openxmlformats.org/spreadsheetml/2006/main" count="217" uniqueCount="48">
  <si>
    <t>Источники финансового обеспечения</t>
  </si>
  <si>
    <t>всего</t>
  </si>
  <si>
    <t>областной бюджет</t>
  </si>
  <si>
    <t>федеральный бюджет (прогнозно)</t>
  </si>
  <si>
    <t>внебюджетные источники (прогнозно)</t>
  </si>
  <si>
    <t>местные бюджеты (прогнозно)</t>
  </si>
  <si>
    <t>в том числе проектная часть:</t>
  </si>
  <si>
    <t>Утверждено в законе об областном бюджете на соответствующий год</t>
  </si>
  <si>
    <t>Процент исполнения</t>
  </si>
  <si>
    <t>Сведения</t>
  </si>
  <si>
    <t>в том числе софинансируемые из федерального бюджета</t>
  </si>
  <si>
    <t>в том числе на софинансирование расходных обязательств области</t>
  </si>
  <si>
    <t>фактическое исполнение</t>
  </si>
  <si>
    <t>кассовое исполнение</t>
  </si>
  <si>
    <t xml:space="preserve">Исполнено </t>
  </si>
  <si>
    <t>(тыс рублей)</t>
  </si>
  <si>
    <t>Наименование  государственной программы, подпрограммы, проектов (программ), ведомственной целевой программы, мероприятий, контрольных событий подпрограммы</t>
  </si>
  <si>
    <t>Ответственный исполнитель, соисполнитель, участник государственной программы (подпрограммы), плательщик (далее - исполнитель)</t>
  </si>
  <si>
    <t>Предусмотрено в государственной программе</t>
  </si>
  <si>
    <t>Выделены лимиты бюджетных обязательств                                      за счет средств областного бюджета</t>
  </si>
  <si>
    <t>Процессная часть</t>
  </si>
  <si>
    <t>Проектная часть</t>
  </si>
  <si>
    <t>министерство сельского хозяйства области</t>
  </si>
  <si>
    <r>
      <t xml:space="preserve">фактическое исполнение                  </t>
    </r>
    <r>
      <rPr>
        <sz val="12"/>
        <rFont val="Times New Roman"/>
        <family val="1"/>
        <charset val="204"/>
      </rPr>
      <t xml:space="preserve">  (гр. 8 / гр. 4)</t>
    </r>
  </si>
  <si>
    <r>
      <t xml:space="preserve">кассовое исполнение   </t>
    </r>
    <r>
      <rPr>
        <sz val="12"/>
        <rFont val="Times New Roman"/>
        <family val="1"/>
        <charset val="204"/>
      </rPr>
      <t xml:space="preserve"> (гр. 7/ гр. 5)</t>
    </r>
  </si>
  <si>
    <r>
      <t xml:space="preserve">кассовое исполнение </t>
    </r>
    <r>
      <rPr>
        <sz val="12"/>
        <rFont val="Times New Roman"/>
        <family val="1"/>
        <charset val="204"/>
      </rPr>
      <t>(гр. 7/ гр. 6)</t>
    </r>
  </si>
  <si>
    <t xml:space="preserve">о расходах на реализацию государственной программы Саратовской области "Комплексное развитие сельских территорий" </t>
  </si>
  <si>
    <t xml:space="preserve"> в соответствии с планом мониторинга, произведенных за 9 месяцев 2021 года за счет соответствующих источников финансового обеспечения</t>
  </si>
  <si>
    <t>Государственная программа Саратовской области "Комплексное развитие сельских территорий"</t>
  </si>
  <si>
    <t>Подпрограмма 1 "Создание условий для обеспечения доступным и комфортным жильем сельского населения"</t>
  </si>
  <si>
    <t>Всего</t>
  </si>
  <si>
    <t>Ведомственный проект 1.1 "Развитие жилищного строительства на сельских территориях и повышение уровня благоустройства домовладений</t>
  </si>
  <si>
    <t>1.1.1 "Обеспечение комплексного развития сельских территорий (улучшение жилищных условий граждан, проживающих на сельских территориях (предоставление гражданам социальных выплат на строительство (приобретение) жилья)"</t>
  </si>
  <si>
    <t>1.1.2 "Обеспечение комплексного развития сельских территорий (обустройство объектами инженерной инфраструктуры и благоустройство площадок, расположенных на сельских территориях, под компактную жилищную застройку)"</t>
  </si>
  <si>
    <t>Подпрограмма 2 "Развитие рынка труда (кадрового потенциала) на сельских территориях"</t>
  </si>
  <si>
    <t>Ведомственный проект 2.1 "Содействие занятости сельского населения"</t>
  </si>
  <si>
    <t>2.1.1 "Возмещение части затрат сельскохозяйственных товаропроизводителей по заключенным с работниками ученическим договорам и по заключенным договорам о целевом обучении с гражданами Российской Федерации, проходящими профессиональное обучение по сельскохозяйственным специальностям)"</t>
  </si>
  <si>
    <t>2.1.2 "Возмещение части затрат сельскохозяйственных товаропроизводителей, связанных с оплатой труда и проживанием студентов - граждан Российской Федерации, профессионально обучающихся по сельскохозяйственным специальностям, привлеченных для прохождения производственной практики)"</t>
  </si>
  <si>
    <t>Подпрограмма 3 "Создание и развитие инфраструктуры на сельских территориях"</t>
  </si>
  <si>
    <t>Ведомственный проект 3.1 "Развитие инженерной инфраструктуры на сельских территориях"</t>
  </si>
  <si>
    <t>3.1.1 "Обеспечение комплексного развития сельских территорий (развитие водоснабжения (локальные водопроводы) на сельских территориях)"</t>
  </si>
  <si>
    <t>Ведомственный проект 3.2 "Благоустройство сельских территорий"</t>
  </si>
  <si>
    <t>3.2.1 "Обеспечение комплексного развития сельских территорий (благоустройство сельских территорий)"</t>
  </si>
  <si>
    <t>3.2.2 "Обеспечение комплексного развития сельских территорий за счет средств резервного фонда Правительства Российской Федерации"</t>
  </si>
  <si>
    <t>Мероприятие 3.1 "Обеспечение комплексного развития сельских территорий (современный облик сельских территорий)"</t>
  </si>
  <si>
    <t>министерство сельского хозяйства области, министерство здравоохранения области, министерство образования области, министерство культуры области, министерство моложедной политики и спорта области</t>
  </si>
  <si>
    <t>Мероприятие 3.2 "Реализация проектов комплексного развития сельских территорий ведомственного проекта "Современный облик сельских территорий" за счет средств резервного фонда Правительства Российской Федерации"</t>
  </si>
  <si>
    <t>Мероприятие 3.3 "Реализация проектов комплексного развития сельских территорий ведомственного проекта "Современный облик сельских территорий" (средства для достижения показателей результативности"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</si>
</sst>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A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A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 applyFill="1" applyProtection="1"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protection locked="0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2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left" vertical="center" wrapText="1"/>
      <protection locked="0"/>
    </xf>
    <xf numFmtId="164" fontId="11" fillId="0" borderId="3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2" fillId="0" borderId="8" xfId="0" applyNumberFormat="1" applyFont="1" applyFill="1" applyBorder="1" applyAlignment="1">
      <alignment horizontal="center" vertical="center" wrapText="1"/>
    </xf>
    <xf numFmtId="164" fontId="12" fillId="0" borderId="9" xfId="0" applyNumberFormat="1" applyFont="1" applyFill="1" applyBorder="1" applyAlignment="1">
      <alignment horizontal="center" vertical="center" wrapText="1"/>
    </xf>
    <xf numFmtId="164" fontId="12" fillId="0" borderId="10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left" vertical="top" wrapText="1"/>
    </xf>
    <xf numFmtId="164" fontId="12" fillId="0" borderId="1" xfId="0" applyNumberFormat="1" applyFont="1" applyFill="1" applyBorder="1" applyAlignment="1">
      <alignment horizontal="left" vertical="top" wrapText="1"/>
    </xf>
    <xf numFmtId="164" fontId="11" fillId="0" borderId="2" xfId="0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left" vertical="top" wrapText="1"/>
    </xf>
    <xf numFmtId="164" fontId="11" fillId="0" borderId="3" xfId="0" applyNumberFormat="1" applyFont="1" applyFill="1" applyBorder="1" applyAlignment="1">
      <alignment horizontal="left" vertical="top" wrapText="1"/>
    </xf>
    <xf numFmtId="164" fontId="11" fillId="0" borderId="3" xfId="0" applyNumberFormat="1" applyFont="1" applyFill="1" applyBorder="1" applyAlignment="1">
      <alignment horizontal="center" vertical="top" wrapText="1"/>
    </xf>
    <xf numFmtId="164" fontId="12" fillId="0" borderId="3" xfId="0" applyNumberFormat="1" applyFont="1" applyFill="1" applyBorder="1" applyAlignment="1">
      <alignment horizontal="left" vertical="top" wrapText="1"/>
    </xf>
    <xf numFmtId="164" fontId="12" fillId="0" borderId="1" xfId="0" applyNumberFormat="1" applyFont="1" applyFill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164" fontId="11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164" fontId="11" fillId="0" borderId="4" xfId="0" applyNumberFormat="1" applyFont="1" applyFill="1" applyBorder="1" applyAlignment="1">
      <alignment horizontal="left" vertical="top" wrapText="1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164" fontId="11" fillId="0" borderId="2" xfId="0" applyNumberFormat="1" applyFont="1" applyFill="1" applyBorder="1" applyAlignment="1">
      <alignment horizontal="left" vertical="top" wrapText="1"/>
    </xf>
    <xf numFmtId="164" fontId="12" fillId="0" borderId="5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K170"/>
  <sheetViews>
    <sheetView tabSelected="1" workbookViewId="0">
      <selection activeCell="A164" sqref="A164:K170"/>
    </sheetView>
  </sheetViews>
  <sheetFormatPr defaultColWidth="9.140625" defaultRowHeight="15"/>
  <cols>
    <col min="1" max="1" width="26.85546875" style="7" customWidth="1"/>
    <col min="2" max="2" width="18.28515625" style="2" customWidth="1"/>
    <col min="3" max="3" width="21.28515625" style="2" customWidth="1"/>
    <col min="4" max="4" width="17" style="10" customWidth="1"/>
    <col min="5" max="5" width="13.42578125" style="5" customWidth="1"/>
    <col min="6" max="6" width="15.140625" style="5" customWidth="1"/>
    <col min="7" max="7" width="12.85546875" style="5" customWidth="1"/>
    <col min="8" max="8" width="14.7109375" style="5" customWidth="1"/>
    <col min="9" max="9" width="17.7109375" style="5" customWidth="1"/>
    <col min="10" max="11" width="13.42578125" style="5" customWidth="1"/>
    <col min="12" max="16384" width="9.140625" style="1"/>
  </cols>
  <sheetData>
    <row r="1" spans="1:11" ht="18" customHeight="1">
      <c r="A1" s="55" t="s">
        <v>9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8" customHeight="1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8" customHeight="1">
      <c r="A3" s="52" t="s">
        <v>27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18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1" ht="23.25" customHeight="1">
      <c r="A5" s="8"/>
      <c r="B5" s="4"/>
      <c r="C5" s="9"/>
      <c r="D5" s="11"/>
      <c r="E5" s="6"/>
      <c r="F5" s="6"/>
      <c r="G5" s="6"/>
      <c r="H5" s="6"/>
      <c r="I5" s="6"/>
      <c r="K5" s="5" t="s">
        <v>15</v>
      </c>
    </row>
    <row r="6" spans="1:11" ht="19.5" customHeight="1">
      <c r="A6" s="53" t="s">
        <v>16</v>
      </c>
      <c r="B6" s="53" t="s">
        <v>17</v>
      </c>
      <c r="C6" s="56" t="s">
        <v>0</v>
      </c>
      <c r="D6" s="46" t="s">
        <v>18</v>
      </c>
      <c r="E6" s="46" t="s">
        <v>7</v>
      </c>
      <c r="F6" s="46" t="s">
        <v>19</v>
      </c>
      <c r="G6" s="57" t="s">
        <v>14</v>
      </c>
      <c r="H6" s="58"/>
      <c r="I6" s="46" t="s">
        <v>8</v>
      </c>
      <c r="J6" s="46"/>
      <c r="K6" s="46"/>
    </row>
    <row r="7" spans="1:11" ht="123" customHeight="1">
      <c r="A7" s="54"/>
      <c r="B7" s="54"/>
      <c r="C7" s="56"/>
      <c r="D7" s="46"/>
      <c r="E7" s="46"/>
      <c r="F7" s="46"/>
      <c r="G7" s="13" t="s">
        <v>13</v>
      </c>
      <c r="H7" s="13" t="s">
        <v>12</v>
      </c>
      <c r="I7" s="12" t="s">
        <v>23</v>
      </c>
      <c r="J7" s="12" t="s">
        <v>24</v>
      </c>
      <c r="K7" s="12" t="s">
        <v>25</v>
      </c>
    </row>
    <row r="8" spans="1:11" ht="12" customHeight="1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</row>
    <row r="9" spans="1:11" ht="21.75" customHeight="1">
      <c r="A9" s="47" t="s">
        <v>28</v>
      </c>
      <c r="B9" s="42"/>
      <c r="C9" s="18" t="s">
        <v>1</v>
      </c>
      <c r="D9" s="14">
        <f>D10+D12+D14+D15</f>
        <v>399048.1</v>
      </c>
      <c r="E9" s="14">
        <f>E10+E12+E14+E15</f>
        <v>350970.18369999999</v>
      </c>
      <c r="F9" s="14">
        <f>F10+F12+F14+F15</f>
        <v>350970.18369999999</v>
      </c>
      <c r="G9" s="14">
        <f>G10+G12+G14+G15</f>
        <v>123196.5</v>
      </c>
      <c r="H9" s="14">
        <f>H10+H12+H14+H15</f>
        <v>137457.47959999999</v>
      </c>
      <c r="I9" s="14">
        <f t="shared" ref="I9:I15" si="0">H9/D9*100</f>
        <v>34.446343586149133</v>
      </c>
      <c r="J9" s="14">
        <f t="shared" ref="J9:J13" si="1">G9/E9*100</f>
        <v>35.101699723103856</v>
      </c>
      <c r="K9" s="14">
        <f t="shared" ref="K9:K12" si="2">G9/F9*100</f>
        <v>35.101699723103856</v>
      </c>
    </row>
    <row r="10" spans="1:11" ht="24.75" customHeight="1">
      <c r="A10" s="48"/>
      <c r="B10" s="43"/>
      <c r="C10" s="18" t="s">
        <v>2</v>
      </c>
      <c r="D10" s="19">
        <f>D25+D62+D99</f>
        <v>14515.5</v>
      </c>
      <c r="E10" s="19">
        <f t="shared" ref="E10:H11" si="3">E25+E62+E99</f>
        <v>19189.083699999999</v>
      </c>
      <c r="F10" s="19">
        <f t="shared" si="3"/>
        <v>19189.083699999999</v>
      </c>
      <c r="G10" s="19">
        <f t="shared" si="3"/>
        <v>7617.8</v>
      </c>
      <c r="H10" s="19">
        <f t="shared" si="3"/>
        <v>7617.8</v>
      </c>
      <c r="I10" s="14">
        <f t="shared" si="0"/>
        <v>52.48045193069477</v>
      </c>
      <c r="J10" s="14">
        <f t="shared" si="1"/>
        <v>39.698612602330776</v>
      </c>
      <c r="K10" s="14">
        <f t="shared" si="2"/>
        <v>39.698612602330776</v>
      </c>
    </row>
    <row r="11" spans="1:11" ht="63">
      <c r="A11" s="48"/>
      <c r="B11" s="43"/>
      <c r="C11" s="18" t="s">
        <v>10</v>
      </c>
      <c r="D11" s="19">
        <f t="shared" ref="D11:H15" si="4">D26+D63+D100</f>
        <v>0</v>
      </c>
      <c r="E11" s="19">
        <f t="shared" si="3"/>
        <v>11555.983699999999</v>
      </c>
      <c r="F11" s="19">
        <f t="shared" si="3"/>
        <v>0</v>
      </c>
      <c r="G11" s="19">
        <f t="shared" si="3"/>
        <v>7617.8</v>
      </c>
      <c r="H11" s="19">
        <f t="shared" si="3"/>
        <v>7617.8</v>
      </c>
      <c r="I11" s="14"/>
      <c r="J11" s="14">
        <f t="shared" si="1"/>
        <v>65.920826800750859</v>
      </c>
      <c r="K11" s="14"/>
    </row>
    <row r="12" spans="1:11" ht="31.5">
      <c r="A12" s="48"/>
      <c r="B12" s="43"/>
      <c r="C12" s="18" t="s">
        <v>3</v>
      </c>
      <c r="D12" s="19">
        <f t="shared" si="4"/>
        <v>339027.6</v>
      </c>
      <c r="E12" s="19">
        <f t="shared" si="4"/>
        <v>331781.09999999998</v>
      </c>
      <c r="F12" s="19">
        <f>F27+F64+F101</f>
        <v>331781.09999999998</v>
      </c>
      <c r="G12" s="19">
        <f t="shared" si="4"/>
        <v>115578.7</v>
      </c>
      <c r="H12" s="19">
        <f t="shared" si="4"/>
        <v>115578.7</v>
      </c>
      <c r="I12" s="14">
        <f t="shared" si="0"/>
        <v>34.09123622973469</v>
      </c>
      <c r="J12" s="14">
        <f t="shared" si="1"/>
        <v>34.835830009605736</v>
      </c>
      <c r="K12" s="14">
        <f t="shared" si="2"/>
        <v>34.835830009605736</v>
      </c>
    </row>
    <row r="13" spans="1:11" ht="78.75">
      <c r="A13" s="48"/>
      <c r="B13" s="43"/>
      <c r="C13" s="18" t="s">
        <v>11</v>
      </c>
      <c r="D13" s="19">
        <f t="shared" si="4"/>
        <v>0</v>
      </c>
      <c r="E13" s="19">
        <f t="shared" ref="E13:H13" si="5">E28+E65+E102</f>
        <v>230648.3</v>
      </c>
      <c r="F13" s="19">
        <f t="shared" si="5"/>
        <v>0</v>
      </c>
      <c r="G13" s="19">
        <f t="shared" si="5"/>
        <v>115578.7</v>
      </c>
      <c r="H13" s="19">
        <f t="shared" si="5"/>
        <v>115578.7</v>
      </c>
      <c r="I13" s="14"/>
      <c r="J13" s="14">
        <f t="shared" si="1"/>
        <v>50.110362833803677</v>
      </c>
      <c r="K13" s="14"/>
    </row>
    <row r="14" spans="1:11" ht="31.5">
      <c r="A14" s="48"/>
      <c r="B14" s="43"/>
      <c r="C14" s="18" t="s">
        <v>5</v>
      </c>
      <c r="D14" s="19">
        <f t="shared" si="4"/>
        <v>0</v>
      </c>
      <c r="E14" s="19">
        <f t="shared" ref="E14:H14" si="6">E29+E66+E103</f>
        <v>0</v>
      </c>
      <c r="F14" s="19">
        <f t="shared" si="6"/>
        <v>0</v>
      </c>
      <c r="G14" s="19">
        <f t="shared" si="6"/>
        <v>0</v>
      </c>
      <c r="H14" s="19">
        <f t="shared" si="6"/>
        <v>0</v>
      </c>
      <c r="I14" s="14"/>
      <c r="J14" s="14"/>
      <c r="K14" s="14"/>
    </row>
    <row r="15" spans="1:11" ht="47.25">
      <c r="A15" s="48"/>
      <c r="B15" s="44"/>
      <c r="C15" s="18" t="s">
        <v>4</v>
      </c>
      <c r="D15" s="19">
        <f t="shared" si="4"/>
        <v>45505</v>
      </c>
      <c r="E15" s="19">
        <f t="shared" si="4"/>
        <v>0</v>
      </c>
      <c r="F15" s="19">
        <f t="shared" si="4"/>
        <v>0</v>
      </c>
      <c r="G15" s="19">
        <f t="shared" si="4"/>
        <v>0</v>
      </c>
      <c r="H15" s="19">
        <f t="shared" si="4"/>
        <v>14260.979599999999</v>
      </c>
      <c r="I15" s="14">
        <f t="shared" si="0"/>
        <v>31.339368421052626</v>
      </c>
      <c r="J15" s="14"/>
      <c r="K15" s="14"/>
    </row>
    <row r="16" spans="1:11" ht="20.25" customHeight="1">
      <c r="A16" s="48"/>
      <c r="B16" s="60" t="s">
        <v>6</v>
      </c>
      <c r="C16" s="61"/>
      <c r="D16" s="61"/>
      <c r="E16" s="61"/>
      <c r="F16" s="61"/>
      <c r="G16" s="61"/>
      <c r="H16" s="61"/>
      <c r="I16" s="61"/>
      <c r="J16" s="61"/>
      <c r="K16" s="62"/>
    </row>
    <row r="17" spans="1:11" ht="24" customHeight="1">
      <c r="A17" s="48"/>
      <c r="B17" s="49"/>
      <c r="C17" s="18" t="s">
        <v>1</v>
      </c>
      <c r="D17" s="14">
        <f>D18+D20+D22+D23</f>
        <v>399048.1</v>
      </c>
      <c r="E17" s="14">
        <f>E18+E20+E22+E23</f>
        <v>350970.18369999999</v>
      </c>
      <c r="F17" s="14">
        <f>F18+F20+F22+F23</f>
        <v>350970.18369999999</v>
      </c>
      <c r="G17" s="14">
        <f>G18+G20+G22+G23</f>
        <v>123196.53673999998</v>
      </c>
      <c r="H17" s="14">
        <f>H18+H20+H22+H23</f>
        <v>137457.51633999997</v>
      </c>
      <c r="I17" s="14">
        <f t="shared" ref="I17:I23" si="7">H17/D17*100</f>
        <v>34.446352793059276</v>
      </c>
      <c r="J17" s="14">
        <f t="shared" ref="J17:J21" si="8">G17/E17*100</f>
        <v>35.10171019122955</v>
      </c>
      <c r="K17" s="14">
        <f t="shared" ref="K17:K20" si="9">G17/F17*100</f>
        <v>35.10171019122955</v>
      </c>
    </row>
    <row r="18" spans="1:11" ht="23.25" customHeight="1">
      <c r="A18" s="48"/>
      <c r="B18" s="50"/>
      <c r="C18" s="18" t="s">
        <v>2</v>
      </c>
      <c r="D18" s="19">
        <f>D33+D62+D99</f>
        <v>14515.5</v>
      </c>
      <c r="E18" s="19">
        <f t="shared" ref="E18:H18" si="10">E33+E62+E99</f>
        <v>19189.083699999999</v>
      </c>
      <c r="F18" s="19">
        <f t="shared" si="10"/>
        <v>19189.083699999999</v>
      </c>
      <c r="G18" s="19">
        <f t="shared" si="10"/>
        <v>7617.7367400000003</v>
      </c>
      <c r="H18" s="19">
        <f t="shared" si="10"/>
        <v>7617.7367400000003</v>
      </c>
      <c r="I18" s="14">
        <f t="shared" si="7"/>
        <v>52.480016120698572</v>
      </c>
      <c r="J18" s="14">
        <f t="shared" si="8"/>
        <v>39.698282935729758</v>
      </c>
      <c r="K18" s="14">
        <f t="shared" si="9"/>
        <v>39.698282935729758</v>
      </c>
    </row>
    <row r="19" spans="1:11" ht="63">
      <c r="A19" s="48"/>
      <c r="B19" s="50"/>
      <c r="C19" s="18" t="s">
        <v>10</v>
      </c>
      <c r="D19" s="19">
        <f t="shared" ref="D19:H23" si="11">D34+D63+D100</f>
        <v>0</v>
      </c>
      <c r="E19" s="19">
        <f t="shared" si="11"/>
        <v>11555.983699999999</v>
      </c>
      <c r="F19" s="19">
        <f t="shared" si="11"/>
        <v>0</v>
      </c>
      <c r="G19" s="19">
        <f t="shared" si="11"/>
        <v>7617.7367400000003</v>
      </c>
      <c r="H19" s="19">
        <f t="shared" si="11"/>
        <v>7617.7367400000003</v>
      </c>
      <c r="I19" s="14"/>
      <c r="J19" s="14">
        <f t="shared" si="8"/>
        <v>65.920279378725681</v>
      </c>
      <c r="K19" s="14"/>
    </row>
    <row r="20" spans="1:11" ht="31.5">
      <c r="A20" s="48"/>
      <c r="B20" s="50"/>
      <c r="C20" s="18" t="s">
        <v>3</v>
      </c>
      <c r="D20" s="19">
        <f t="shared" si="11"/>
        <v>339027.6</v>
      </c>
      <c r="E20" s="19">
        <f t="shared" si="11"/>
        <v>331781.09999999998</v>
      </c>
      <c r="F20" s="19">
        <f t="shared" si="11"/>
        <v>331781.09999999998</v>
      </c>
      <c r="G20" s="19">
        <f t="shared" si="11"/>
        <v>115578.79999999999</v>
      </c>
      <c r="H20" s="19">
        <f t="shared" si="11"/>
        <v>115578.79999999999</v>
      </c>
      <c r="I20" s="14">
        <f t="shared" si="7"/>
        <v>34.091265725858307</v>
      </c>
      <c r="J20" s="14">
        <f t="shared" si="8"/>
        <v>34.835860149960318</v>
      </c>
      <c r="K20" s="14">
        <f t="shared" si="9"/>
        <v>34.835860149960318</v>
      </c>
    </row>
    <row r="21" spans="1:11" ht="78.75">
      <c r="A21" s="48"/>
      <c r="B21" s="50"/>
      <c r="C21" s="18" t="s">
        <v>11</v>
      </c>
      <c r="D21" s="19">
        <f t="shared" si="11"/>
        <v>0</v>
      </c>
      <c r="E21" s="19">
        <f t="shared" si="11"/>
        <v>230648.3</v>
      </c>
      <c r="F21" s="19">
        <f t="shared" si="11"/>
        <v>0</v>
      </c>
      <c r="G21" s="19">
        <f t="shared" si="11"/>
        <v>115578.79999999999</v>
      </c>
      <c r="H21" s="19">
        <f t="shared" si="11"/>
        <v>115578.79999999999</v>
      </c>
      <c r="I21" s="14"/>
      <c r="J21" s="14">
        <f t="shared" si="8"/>
        <v>50.110406189857024</v>
      </c>
      <c r="K21" s="14"/>
    </row>
    <row r="22" spans="1:11" ht="30" customHeight="1">
      <c r="A22" s="48"/>
      <c r="B22" s="50"/>
      <c r="C22" s="18" t="s">
        <v>5</v>
      </c>
      <c r="D22" s="19">
        <f t="shared" si="11"/>
        <v>0</v>
      </c>
      <c r="E22" s="19">
        <f t="shared" si="11"/>
        <v>0</v>
      </c>
      <c r="F22" s="19">
        <f t="shared" si="11"/>
        <v>0</v>
      </c>
      <c r="G22" s="19">
        <f t="shared" si="11"/>
        <v>0</v>
      </c>
      <c r="H22" s="19">
        <f t="shared" si="11"/>
        <v>0</v>
      </c>
      <c r="I22" s="14"/>
      <c r="J22" s="14"/>
      <c r="K22" s="14"/>
    </row>
    <row r="23" spans="1:11" ht="36" customHeight="1">
      <c r="A23" s="48"/>
      <c r="B23" s="51"/>
      <c r="C23" s="18" t="s">
        <v>4</v>
      </c>
      <c r="D23" s="19">
        <f t="shared" si="11"/>
        <v>45505</v>
      </c>
      <c r="E23" s="19">
        <f t="shared" si="11"/>
        <v>0</v>
      </c>
      <c r="F23" s="19">
        <f t="shared" si="11"/>
        <v>0</v>
      </c>
      <c r="G23" s="19">
        <f t="shared" si="11"/>
        <v>0</v>
      </c>
      <c r="H23" s="19">
        <f t="shared" si="11"/>
        <v>14260.979599999999</v>
      </c>
      <c r="I23" s="14">
        <f t="shared" si="7"/>
        <v>31.339368421052626</v>
      </c>
      <c r="J23" s="14"/>
      <c r="K23" s="14"/>
    </row>
    <row r="24" spans="1:11" ht="15.75">
      <c r="A24" s="33" t="s">
        <v>29</v>
      </c>
      <c r="B24" s="45" t="s">
        <v>22</v>
      </c>
      <c r="C24" s="15" t="s">
        <v>30</v>
      </c>
      <c r="D24" s="14">
        <f>D25+D27+D29+D30</f>
        <v>70558.199999999983</v>
      </c>
      <c r="E24" s="14">
        <f>E25+E27+E29+E30</f>
        <v>69048.367359999989</v>
      </c>
      <c r="F24" s="14">
        <f>F25+F27+F29+F30</f>
        <v>69048.367359999989</v>
      </c>
      <c r="G24" s="14">
        <f>G25+G27+G29+G30</f>
        <v>25093.300000000003</v>
      </c>
      <c r="H24" s="14">
        <f>H25+H27+H29+H30</f>
        <v>25595.300000000003</v>
      </c>
      <c r="I24" s="14">
        <f t="shared" ref="I24:I30" si="12">H24/D24*100</f>
        <v>36.275443534557297</v>
      </c>
      <c r="J24" s="14">
        <f t="shared" ref="J24:J28" si="13">G24/E24*100</f>
        <v>36.341626832637694</v>
      </c>
      <c r="K24" s="14">
        <f t="shared" ref="K24:K27" si="14">G24/F24*100</f>
        <v>36.341626832637694</v>
      </c>
    </row>
    <row r="25" spans="1:11" ht="15.75">
      <c r="A25" s="33"/>
      <c r="B25" s="45"/>
      <c r="C25" s="15" t="s">
        <v>2</v>
      </c>
      <c r="D25" s="14">
        <f>D41</f>
        <v>1380.8999999999999</v>
      </c>
      <c r="E25" s="14">
        <f t="shared" ref="E25:F25" si="15">E41</f>
        <v>1380.9673599999999</v>
      </c>
      <c r="F25" s="14">
        <f t="shared" si="15"/>
        <v>1380.9673599999999</v>
      </c>
      <c r="G25" s="14">
        <v>501.9</v>
      </c>
      <c r="H25" s="14">
        <v>501.9</v>
      </c>
      <c r="I25" s="14">
        <f t="shared" si="12"/>
        <v>36.345861394742563</v>
      </c>
      <c r="J25" s="14">
        <f t="shared" si="13"/>
        <v>36.344088538052056</v>
      </c>
      <c r="K25" s="14">
        <f t="shared" si="14"/>
        <v>36.344088538052056</v>
      </c>
    </row>
    <row r="26" spans="1:11" ht="63">
      <c r="A26" s="33"/>
      <c r="B26" s="45"/>
      <c r="C26" s="15" t="s">
        <v>10</v>
      </c>
      <c r="D26" s="14"/>
      <c r="E26" s="14">
        <f t="shared" ref="E26:H26" si="16">E25</f>
        <v>1380.9673599999999</v>
      </c>
      <c r="F26" s="14"/>
      <c r="G26" s="14">
        <f t="shared" si="16"/>
        <v>501.9</v>
      </c>
      <c r="H26" s="14">
        <f t="shared" si="16"/>
        <v>501.9</v>
      </c>
      <c r="I26" s="14"/>
      <c r="J26" s="14">
        <f t="shared" si="13"/>
        <v>36.344088538052056</v>
      </c>
      <c r="K26" s="14"/>
    </row>
    <row r="27" spans="1:11" ht="31.5">
      <c r="A27" s="33"/>
      <c r="B27" s="45"/>
      <c r="C27" s="15" t="s">
        <v>3</v>
      </c>
      <c r="D27" s="14">
        <f>D43</f>
        <v>67667.399999999994</v>
      </c>
      <c r="E27" s="14">
        <f t="shared" ref="E27:F27" si="17">E43</f>
        <v>67667.399999999994</v>
      </c>
      <c r="F27" s="14">
        <f t="shared" si="17"/>
        <v>67667.399999999994</v>
      </c>
      <c r="G27" s="14">
        <v>24591.4</v>
      </c>
      <c r="H27" s="14">
        <v>24591.4</v>
      </c>
      <c r="I27" s="14">
        <f t="shared" si="12"/>
        <v>36.341576593751206</v>
      </c>
      <c r="J27" s="14">
        <f t="shared" si="13"/>
        <v>36.341576593751206</v>
      </c>
      <c r="K27" s="14">
        <f t="shared" si="14"/>
        <v>36.341576593751206</v>
      </c>
    </row>
    <row r="28" spans="1:11" ht="78.75">
      <c r="A28" s="33"/>
      <c r="B28" s="45"/>
      <c r="C28" s="16" t="s">
        <v>11</v>
      </c>
      <c r="D28" s="14"/>
      <c r="E28" s="14">
        <f t="shared" ref="E28:H28" si="18">E27</f>
        <v>67667.399999999994</v>
      </c>
      <c r="F28" s="14"/>
      <c r="G28" s="14">
        <f t="shared" si="18"/>
        <v>24591.4</v>
      </c>
      <c r="H28" s="14">
        <f t="shared" si="18"/>
        <v>24591.4</v>
      </c>
      <c r="I28" s="14"/>
      <c r="J28" s="14">
        <f t="shared" si="13"/>
        <v>36.341576593751206</v>
      </c>
      <c r="K28" s="14"/>
    </row>
    <row r="29" spans="1:11" ht="31.5">
      <c r="A29" s="33"/>
      <c r="B29" s="45"/>
      <c r="C29" s="16" t="s">
        <v>5</v>
      </c>
      <c r="D29" s="14">
        <f>D45</f>
        <v>0</v>
      </c>
      <c r="E29" s="14">
        <f t="shared" ref="E29:H30" si="19">E45</f>
        <v>0</v>
      </c>
      <c r="F29" s="14">
        <f t="shared" si="19"/>
        <v>0</v>
      </c>
      <c r="G29" s="14">
        <f t="shared" si="19"/>
        <v>0</v>
      </c>
      <c r="H29" s="14">
        <f t="shared" si="19"/>
        <v>0</v>
      </c>
      <c r="I29" s="14"/>
      <c r="J29" s="14"/>
      <c r="K29" s="14"/>
    </row>
    <row r="30" spans="1:11" ht="47.25">
      <c r="A30" s="33"/>
      <c r="B30" s="45"/>
      <c r="C30" s="17" t="s">
        <v>4</v>
      </c>
      <c r="D30" s="14">
        <f>D46</f>
        <v>1509.9</v>
      </c>
      <c r="E30" s="14">
        <f t="shared" si="19"/>
        <v>0</v>
      </c>
      <c r="F30" s="14">
        <f t="shared" si="19"/>
        <v>0</v>
      </c>
      <c r="G30" s="14">
        <f t="shared" si="19"/>
        <v>0</v>
      </c>
      <c r="H30" s="14">
        <f t="shared" si="19"/>
        <v>502</v>
      </c>
      <c r="I30" s="14">
        <f t="shared" si="12"/>
        <v>33.247234916219611</v>
      </c>
      <c r="J30" s="14"/>
      <c r="K30" s="14"/>
    </row>
    <row r="31" spans="1:11" ht="15.75">
      <c r="A31" s="33"/>
      <c r="B31" s="40" t="s">
        <v>6</v>
      </c>
      <c r="C31" s="40"/>
      <c r="D31" s="40"/>
      <c r="E31" s="40"/>
      <c r="F31" s="40"/>
      <c r="G31" s="40"/>
      <c r="H31" s="40"/>
      <c r="I31" s="40"/>
      <c r="J31" s="40"/>
      <c r="K31" s="40"/>
    </row>
    <row r="32" spans="1:11" ht="15.75">
      <c r="A32" s="33"/>
      <c r="B32" s="35" t="s">
        <v>22</v>
      </c>
      <c r="C32" s="16" t="s">
        <v>30</v>
      </c>
      <c r="D32" s="14">
        <f>D33+D35+D37+D38</f>
        <v>70558.199999999983</v>
      </c>
      <c r="E32" s="14">
        <f>E33+E35+E37+E38</f>
        <v>69048.367359999989</v>
      </c>
      <c r="F32" s="14">
        <f>F33+F35+F37+F38</f>
        <v>69048.367359999989</v>
      </c>
      <c r="G32" s="14">
        <f>G33+G35+G37+G38</f>
        <v>25093.336739999999</v>
      </c>
      <c r="H32" s="14">
        <f>H33+H35+H37+H38</f>
        <v>25595.336739999999</v>
      </c>
      <c r="I32" s="14">
        <f t="shared" ref="I32:I38" si="20">H32/D32*100</f>
        <v>36.275495605046622</v>
      </c>
      <c r="J32" s="14">
        <f t="shared" ref="J32:J36" si="21">G32/E32*100</f>
        <v>36.341680041716202</v>
      </c>
      <c r="K32" s="14">
        <f t="shared" ref="K32:K35" si="22">G32/F32*100</f>
        <v>36.341680041716202</v>
      </c>
    </row>
    <row r="33" spans="1:11" ht="15.75">
      <c r="A33" s="33"/>
      <c r="B33" s="35"/>
      <c r="C33" s="16" t="s">
        <v>2</v>
      </c>
      <c r="D33" s="14">
        <f>D41</f>
        <v>1380.8999999999999</v>
      </c>
      <c r="E33" s="14">
        <f t="shared" ref="E33:H33" si="23">E41</f>
        <v>1380.9673599999999</v>
      </c>
      <c r="F33" s="14">
        <f t="shared" si="23"/>
        <v>1380.9673599999999</v>
      </c>
      <c r="G33" s="14">
        <f t="shared" si="23"/>
        <v>501.83673999999996</v>
      </c>
      <c r="H33" s="14">
        <f t="shared" si="23"/>
        <v>501.83673999999996</v>
      </c>
      <c r="I33" s="14">
        <f t="shared" si="20"/>
        <v>36.341280324426101</v>
      </c>
      <c r="J33" s="14">
        <f t="shared" si="21"/>
        <v>36.339507691188302</v>
      </c>
      <c r="K33" s="14">
        <f t="shared" si="22"/>
        <v>36.339507691188302</v>
      </c>
    </row>
    <row r="34" spans="1:11" ht="63">
      <c r="A34" s="33"/>
      <c r="B34" s="35"/>
      <c r="C34" s="16" t="s">
        <v>10</v>
      </c>
      <c r="D34" s="14"/>
      <c r="E34" s="14">
        <f t="shared" ref="E34:H34" si="24">E33</f>
        <v>1380.9673599999999</v>
      </c>
      <c r="F34" s="14"/>
      <c r="G34" s="14">
        <f t="shared" si="24"/>
        <v>501.83673999999996</v>
      </c>
      <c r="H34" s="14">
        <f t="shared" si="24"/>
        <v>501.83673999999996</v>
      </c>
      <c r="I34" s="14"/>
      <c r="J34" s="14">
        <f t="shared" si="21"/>
        <v>36.339507691188302</v>
      </c>
      <c r="K34" s="14"/>
    </row>
    <row r="35" spans="1:11" ht="31.5">
      <c r="A35" s="33"/>
      <c r="B35" s="35"/>
      <c r="C35" s="16" t="s">
        <v>3</v>
      </c>
      <c r="D35" s="14">
        <f>D43</f>
        <v>67667.399999999994</v>
      </c>
      <c r="E35" s="14">
        <f t="shared" ref="E35:H35" si="25">E43</f>
        <v>67667.399999999994</v>
      </c>
      <c r="F35" s="14">
        <f t="shared" si="25"/>
        <v>67667.399999999994</v>
      </c>
      <c r="G35" s="14">
        <f t="shared" si="25"/>
        <v>24591.5</v>
      </c>
      <c r="H35" s="14">
        <f t="shared" si="25"/>
        <v>24591.5</v>
      </c>
      <c r="I35" s="14">
        <f t="shared" si="20"/>
        <v>36.341724375400865</v>
      </c>
      <c r="J35" s="14">
        <f t="shared" si="21"/>
        <v>36.341724375400865</v>
      </c>
      <c r="K35" s="14">
        <f t="shared" si="22"/>
        <v>36.341724375400865</v>
      </c>
    </row>
    <row r="36" spans="1:11" ht="78.75">
      <c r="A36" s="33"/>
      <c r="B36" s="35"/>
      <c r="C36" s="16" t="s">
        <v>11</v>
      </c>
      <c r="D36" s="14"/>
      <c r="E36" s="14">
        <f t="shared" ref="E36:H36" si="26">E35</f>
        <v>67667.399999999994</v>
      </c>
      <c r="F36" s="14"/>
      <c r="G36" s="14">
        <f t="shared" si="26"/>
        <v>24591.5</v>
      </c>
      <c r="H36" s="14">
        <f t="shared" si="26"/>
        <v>24591.5</v>
      </c>
      <c r="I36" s="14"/>
      <c r="J36" s="14">
        <f t="shared" si="21"/>
        <v>36.341724375400865</v>
      </c>
      <c r="K36" s="14"/>
    </row>
    <row r="37" spans="1:11" ht="31.5">
      <c r="A37" s="33"/>
      <c r="B37" s="35"/>
      <c r="C37" s="16" t="s">
        <v>5</v>
      </c>
      <c r="D37" s="14">
        <f>D45</f>
        <v>0</v>
      </c>
      <c r="E37" s="14">
        <f t="shared" ref="E37:H38" si="27">E45</f>
        <v>0</v>
      </c>
      <c r="F37" s="14">
        <f t="shared" si="27"/>
        <v>0</v>
      </c>
      <c r="G37" s="14">
        <f t="shared" si="27"/>
        <v>0</v>
      </c>
      <c r="H37" s="14">
        <f t="shared" si="27"/>
        <v>0</v>
      </c>
      <c r="I37" s="14"/>
      <c r="J37" s="14"/>
      <c r="K37" s="14"/>
    </row>
    <row r="38" spans="1:11" ht="47.25">
      <c r="A38" s="33"/>
      <c r="B38" s="35"/>
      <c r="C38" s="18" t="s">
        <v>4</v>
      </c>
      <c r="D38" s="14">
        <f>D46</f>
        <v>1509.9</v>
      </c>
      <c r="E38" s="14">
        <f t="shared" si="27"/>
        <v>0</v>
      </c>
      <c r="F38" s="14">
        <f t="shared" si="27"/>
        <v>0</v>
      </c>
      <c r="G38" s="14">
        <f t="shared" si="27"/>
        <v>0</v>
      </c>
      <c r="H38" s="14">
        <f t="shared" si="27"/>
        <v>502</v>
      </c>
      <c r="I38" s="14">
        <f t="shared" si="20"/>
        <v>33.247234916219611</v>
      </c>
      <c r="J38" s="14"/>
      <c r="K38" s="14"/>
    </row>
    <row r="39" spans="1:11" ht="15.75">
      <c r="A39" s="64" t="s">
        <v>21</v>
      </c>
      <c r="B39" s="65"/>
      <c r="C39" s="65"/>
      <c r="D39" s="65"/>
      <c r="E39" s="65"/>
      <c r="F39" s="65"/>
      <c r="G39" s="65"/>
      <c r="H39" s="65"/>
      <c r="I39" s="65"/>
      <c r="J39" s="65"/>
      <c r="K39" s="66"/>
    </row>
    <row r="40" spans="1:11" ht="15.75">
      <c r="A40" s="33" t="s">
        <v>31</v>
      </c>
      <c r="B40" s="35" t="s">
        <v>22</v>
      </c>
      <c r="C40" s="16" t="s">
        <v>30</v>
      </c>
      <c r="D40" s="14">
        <f>D41+D43+D45+D46</f>
        <v>70558.199999999983</v>
      </c>
      <c r="E40" s="14">
        <f>E41+E43+E45+E46</f>
        <v>69048.367359999989</v>
      </c>
      <c r="F40" s="14">
        <f>F41+F43+F45+F46</f>
        <v>69048.367359999989</v>
      </c>
      <c r="G40" s="14">
        <f>G41+G43+G45+G46</f>
        <v>25093.336739999999</v>
      </c>
      <c r="H40" s="14">
        <f>H41+H43+H45+H46</f>
        <v>25595.336739999999</v>
      </c>
      <c r="I40" s="14">
        <f t="shared" ref="I40:I57" si="28">H40/D40*100</f>
        <v>36.275495605046622</v>
      </c>
      <c r="J40" s="14">
        <f t="shared" ref="J40:J44" si="29">G40/E40*100</f>
        <v>36.341680041716202</v>
      </c>
      <c r="K40" s="14">
        <f t="shared" ref="K40:K43" si="30">G40/F40*100</f>
        <v>36.341680041716202</v>
      </c>
    </row>
    <row r="41" spans="1:11" ht="15.75">
      <c r="A41" s="33"/>
      <c r="B41" s="35"/>
      <c r="C41" s="16" t="s">
        <v>2</v>
      </c>
      <c r="D41" s="14">
        <f>D48+D55</f>
        <v>1380.8999999999999</v>
      </c>
      <c r="E41" s="14">
        <f t="shared" ref="E41:H41" si="31">E48+E55</f>
        <v>1380.9673599999999</v>
      </c>
      <c r="F41" s="14">
        <f t="shared" si="31"/>
        <v>1380.9673599999999</v>
      </c>
      <c r="G41" s="14">
        <f t="shared" si="31"/>
        <v>501.83673999999996</v>
      </c>
      <c r="H41" s="14">
        <f t="shared" si="31"/>
        <v>501.83673999999996</v>
      </c>
      <c r="I41" s="14">
        <f t="shared" si="28"/>
        <v>36.341280324426101</v>
      </c>
      <c r="J41" s="14">
        <f t="shared" si="29"/>
        <v>36.339507691188302</v>
      </c>
      <c r="K41" s="14">
        <f t="shared" si="30"/>
        <v>36.339507691188302</v>
      </c>
    </row>
    <row r="42" spans="1:11" ht="63">
      <c r="A42" s="33"/>
      <c r="B42" s="35"/>
      <c r="C42" s="16" t="s">
        <v>10</v>
      </c>
      <c r="D42" s="14"/>
      <c r="E42" s="14">
        <f t="shared" ref="E42:H42" si="32">E41</f>
        <v>1380.9673599999999</v>
      </c>
      <c r="F42" s="14"/>
      <c r="G42" s="14">
        <f t="shared" si="32"/>
        <v>501.83673999999996</v>
      </c>
      <c r="H42" s="14">
        <f t="shared" si="32"/>
        <v>501.83673999999996</v>
      </c>
      <c r="I42" s="14"/>
      <c r="J42" s="14">
        <f t="shared" si="29"/>
        <v>36.339507691188302</v>
      </c>
      <c r="K42" s="14"/>
    </row>
    <row r="43" spans="1:11" ht="31.5">
      <c r="A43" s="33"/>
      <c r="B43" s="35"/>
      <c r="C43" s="15" t="s">
        <v>3</v>
      </c>
      <c r="D43" s="14">
        <f>D50+D57</f>
        <v>67667.399999999994</v>
      </c>
      <c r="E43" s="14">
        <f t="shared" ref="E43:H43" si="33">E50+E57</f>
        <v>67667.399999999994</v>
      </c>
      <c r="F43" s="14">
        <f t="shared" si="33"/>
        <v>67667.399999999994</v>
      </c>
      <c r="G43" s="14">
        <f t="shared" si="33"/>
        <v>24591.5</v>
      </c>
      <c r="H43" s="14">
        <f t="shared" si="33"/>
        <v>24591.5</v>
      </c>
      <c r="I43" s="14">
        <f t="shared" si="28"/>
        <v>36.341724375400865</v>
      </c>
      <c r="J43" s="14">
        <f t="shared" si="29"/>
        <v>36.341724375400865</v>
      </c>
      <c r="K43" s="14">
        <f t="shared" si="30"/>
        <v>36.341724375400865</v>
      </c>
    </row>
    <row r="44" spans="1:11" ht="78.75">
      <c r="A44" s="33"/>
      <c r="B44" s="35"/>
      <c r="C44" s="16" t="s">
        <v>11</v>
      </c>
      <c r="D44" s="14"/>
      <c r="E44" s="14">
        <f t="shared" ref="E44:H44" si="34">E43</f>
        <v>67667.399999999994</v>
      </c>
      <c r="F44" s="14"/>
      <c r="G44" s="14">
        <f t="shared" si="34"/>
        <v>24591.5</v>
      </c>
      <c r="H44" s="14">
        <f t="shared" si="34"/>
        <v>24591.5</v>
      </c>
      <c r="I44" s="14"/>
      <c r="J44" s="14">
        <f t="shared" si="29"/>
        <v>36.341724375400865</v>
      </c>
      <c r="K44" s="14"/>
    </row>
    <row r="45" spans="1:11" ht="31.5">
      <c r="A45" s="33"/>
      <c r="B45" s="35"/>
      <c r="C45" s="16" t="s">
        <v>5</v>
      </c>
      <c r="D45" s="14">
        <f>D59</f>
        <v>0</v>
      </c>
      <c r="E45" s="14">
        <f t="shared" ref="E45:H45" si="35">E59</f>
        <v>0</v>
      </c>
      <c r="F45" s="14">
        <f t="shared" si="35"/>
        <v>0</v>
      </c>
      <c r="G45" s="14">
        <f t="shared" si="35"/>
        <v>0</v>
      </c>
      <c r="H45" s="14">
        <f t="shared" si="35"/>
        <v>0</v>
      </c>
      <c r="I45" s="14"/>
      <c r="J45" s="14"/>
      <c r="K45" s="14"/>
    </row>
    <row r="46" spans="1:11" ht="47.25">
      <c r="A46" s="33"/>
      <c r="B46" s="35"/>
      <c r="C46" s="18" t="s">
        <v>4</v>
      </c>
      <c r="D46" s="14">
        <f>D53</f>
        <v>1509.9</v>
      </c>
      <c r="E46" s="14">
        <f t="shared" ref="E46:G46" si="36">E53</f>
        <v>0</v>
      </c>
      <c r="F46" s="14">
        <f t="shared" si="36"/>
        <v>0</v>
      </c>
      <c r="G46" s="14">
        <f t="shared" si="36"/>
        <v>0</v>
      </c>
      <c r="H46" s="14">
        <v>502</v>
      </c>
      <c r="I46" s="14">
        <f t="shared" si="28"/>
        <v>33.247234916219611</v>
      </c>
      <c r="J46" s="14"/>
      <c r="K46" s="14"/>
    </row>
    <row r="47" spans="1:11" ht="15.75">
      <c r="A47" s="36" t="s">
        <v>32</v>
      </c>
      <c r="B47" s="35" t="s">
        <v>22</v>
      </c>
      <c r="C47" s="16" t="s">
        <v>30</v>
      </c>
      <c r="D47" s="14">
        <f>D48+D50+D52+D53</f>
        <v>5016.7</v>
      </c>
      <c r="E47" s="14">
        <f>E48+E50+E52+E53</f>
        <v>3506.8367399999997</v>
      </c>
      <c r="F47" s="14">
        <f>F48+F50+F52+F53</f>
        <v>3506.8367399999997</v>
      </c>
      <c r="G47" s="14">
        <f>G48+G50+G52+G53</f>
        <v>3506.8367399999997</v>
      </c>
      <c r="H47" s="14">
        <f>H48+H50+H52+H53</f>
        <v>4008.8367399999997</v>
      </c>
      <c r="I47" s="14">
        <f t="shared" si="28"/>
        <v>79.9098359479339</v>
      </c>
      <c r="J47" s="14">
        <f t="shared" ref="J47:J58" si="37">G47/E47*100</f>
        <v>100</v>
      </c>
      <c r="K47" s="14">
        <f t="shared" ref="K47:K57" si="38">G47/F47*100</f>
        <v>100</v>
      </c>
    </row>
    <row r="48" spans="1:11" ht="15.75">
      <c r="A48" s="36"/>
      <c r="B48" s="35"/>
      <c r="C48" s="16" t="s">
        <v>2</v>
      </c>
      <c r="D48" s="14">
        <v>70.099999999999994</v>
      </c>
      <c r="E48" s="14">
        <v>70.136740000000003</v>
      </c>
      <c r="F48" s="14">
        <v>70.136740000000003</v>
      </c>
      <c r="G48" s="14">
        <v>70.136740000000003</v>
      </c>
      <c r="H48" s="14">
        <v>70.136740000000003</v>
      </c>
      <c r="I48" s="14">
        <f t="shared" si="28"/>
        <v>100.05241084165479</v>
      </c>
      <c r="J48" s="14">
        <f t="shared" si="37"/>
        <v>100</v>
      </c>
      <c r="K48" s="14">
        <f t="shared" si="38"/>
        <v>100</v>
      </c>
    </row>
    <row r="49" spans="1:11" ht="63">
      <c r="A49" s="36"/>
      <c r="B49" s="35"/>
      <c r="C49" s="16" t="s">
        <v>10</v>
      </c>
      <c r="D49" s="14"/>
      <c r="E49" s="14">
        <f t="shared" ref="E49" si="39">E48</f>
        <v>70.136740000000003</v>
      </c>
      <c r="F49" s="14"/>
      <c r="G49" s="14">
        <f t="shared" ref="G49:H49" si="40">G48</f>
        <v>70.136740000000003</v>
      </c>
      <c r="H49" s="14">
        <f t="shared" si="40"/>
        <v>70.136740000000003</v>
      </c>
      <c r="I49" s="14"/>
      <c r="J49" s="14">
        <f t="shared" si="37"/>
        <v>100</v>
      </c>
      <c r="K49" s="14"/>
    </row>
    <row r="50" spans="1:11" ht="31.5">
      <c r="A50" s="36"/>
      <c r="B50" s="35"/>
      <c r="C50" s="16" t="s">
        <v>3</v>
      </c>
      <c r="D50" s="14">
        <v>3436.7</v>
      </c>
      <c r="E50" s="14">
        <v>3436.7</v>
      </c>
      <c r="F50" s="14">
        <v>3436.7</v>
      </c>
      <c r="G50" s="14">
        <v>3436.7</v>
      </c>
      <c r="H50" s="14">
        <v>3436.7</v>
      </c>
      <c r="I50" s="14">
        <f t="shared" si="28"/>
        <v>100</v>
      </c>
      <c r="J50" s="14">
        <f t="shared" si="37"/>
        <v>100</v>
      </c>
      <c r="K50" s="14">
        <f t="shared" si="38"/>
        <v>100</v>
      </c>
    </row>
    <row r="51" spans="1:11" ht="78.75">
      <c r="A51" s="36"/>
      <c r="B51" s="35"/>
      <c r="C51" s="16" t="s">
        <v>11</v>
      </c>
      <c r="D51" s="14"/>
      <c r="E51" s="14">
        <f t="shared" ref="E51" si="41">E50</f>
        <v>3436.7</v>
      </c>
      <c r="F51" s="14"/>
      <c r="G51" s="14">
        <f t="shared" ref="G51:H51" si="42">G50</f>
        <v>3436.7</v>
      </c>
      <c r="H51" s="14">
        <f t="shared" si="42"/>
        <v>3436.7</v>
      </c>
      <c r="I51" s="14"/>
      <c r="J51" s="14">
        <f t="shared" si="37"/>
        <v>100</v>
      </c>
      <c r="K51" s="14"/>
    </row>
    <row r="52" spans="1:11" ht="31.5">
      <c r="A52" s="36"/>
      <c r="B52" s="35"/>
      <c r="C52" s="16" t="s">
        <v>5</v>
      </c>
      <c r="D52" s="14"/>
      <c r="E52" s="14"/>
      <c r="F52" s="14"/>
      <c r="G52" s="14"/>
      <c r="H52" s="14"/>
      <c r="I52" s="14"/>
      <c r="J52" s="14"/>
      <c r="K52" s="14"/>
    </row>
    <row r="53" spans="1:11" ht="47.25">
      <c r="A53" s="36"/>
      <c r="B53" s="35"/>
      <c r="C53" s="18" t="s">
        <v>4</v>
      </c>
      <c r="D53" s="14">
        <v>1509.9</v>
      </c>
      <c r="E53" s="14"/>
      <c r="F53" s="14"/>
      <c r="G53" s="14"/>
      <c r="H53" s="14">
        <v>502</v>
      </c>
      <c r="I53" s="14">
        <f t="shared" si="28"/>
        <v>33.247234916219611</v>
      </c>
      <c r="J53" s="14"/>
      <c r="K53" s="14"/>
    </row>
    <row r="54" spans="1:11" ht="15.75">
      <c r="A54" s="36" t="s">
        <v>33</v>
      </c>
      <c r="B54" s="35" t="s">
        <v>22</v>
      </c>
      <c r="C54" s="16" t="s">
        <v>30</v>
      </c>
      <c r="D54" s="14">
        <f>D55+D57+D59+D60</f>
        <v>65541.5</v>
      </c>
      <c r="E54" s="14">
        <f>E55+E57+E59+E60</f>
        <v>65541.53061999999</v>
      </c>
      <c r="F54" s="14">
        <f>F55+F57+F59+F60</f>
        <v>65541.53061999999</v>
      </c>
      <c r="G54" s="14">
        <f>G55+G57+G59+G60</f>
        <v>21586.5</v>
      </c>
      <c r="H54" s="14">
        <f>H55+H57+H59+H60</f>
        <v>21586.5</v>
      </c>
      <c r="I54" s="14">
        <f t="shared" si="28"/>
        <v>32.935620942456303</v>
      </c>
      <c r="J54" s="14">
        <f t="shared" ref="J54" si="43">G54/E54*100</f>
        <v>32.935605555438286</v>
      </c>
      <c r="K54" s="14">
        <f t="shared" ref="K54" si="44">G54/F54*100</f>
        <v>32.935605555438286</v>
      </c>
    </row>
    <row r="55" spans="1:11" ht="15.75">
      <c r="A55" s="36"/>
      <c r="B55" s="35"/>
      <c r="C55" s="16" t="s">
        <v>2</v>
      </c>
      <c r="D55" s="14">
        <v>1310.8</v>
      </c>
      <c r="E55" s="14">
        <v>1310.83062</v>
      </c>
      <c r="F55" s="14">
        <v>1310.83062</v>
      </c>
      <c r="G55" s="14">
        <v>431.7</v>
      </c>
      <c r="H55" s="14">
        <v>431.7</v>
      </c>
      <c r="I55" s="14">
        <f t="shared" si="28"/>
        <v>32.934086054317973</v>
      </c>
      <c r="J55" s="14">
        <f t="shared" si="37"/>
        <v>32.933316739274829</v>
      </c>
      <c r="K55" s="14">
        <f t="shared" si="38"/>
        <v>32.933316739274829</v>
      </c>
    </row>
    <row r="56" spans="1:11" ht="63">
      <c r="A56" s="36"/>
      <c r="B56" s="35"/>
      <c r="C56" s="16" t="s">
        <v>10</v>
      </c>
      <c r="D56" s="14"/>
      <c r="E56" s="14">
        <f t="shared" ref="E56" si="45">E55</f>
        <v>1310.83062</v>
      </c>
      <c r="F56" s="14"/>
      <c r="G56" s="14">
        <f t="shared" ref="G56:H56" si="46">G55</f>
        <v>431.7</v>
      </c>
      <c r="H56" s="14">
        <f t="shared" si="46"/>
        <v>431.7</v>
      </c>
      <c r="I56" s="14"/>
      <c r="J56" s="14">
        <f t="shared" si="37"/>
        <v>32.933316739274829</v>
      </c>
      <c r="K56" s="14"/>
    </row>
    <row r="57" spans="1:11" ht="31.5">
      <c r="A57" s="36"/>
      <c r="B57" s="35"/>
      <c r="C57" s="16" t="s">
        <v>3</v>
      </c>
      <c r="D57" s="14">
        <v>64230.7</v>
      </c>
      <c r="E57" s="14">
        <v>64230.7</v>
      </c>
      <c r="F57" s="14">
        <v>64230.7</v>
      </c>
      <c r="G57" s="14">
        <v>21154.799999999999</v>
      </c>
      <c r="H57" s="14">
        <v>21154.799999999999</v>
      </c>
      <c r="I57" s="14">
        <f t="shared" si="28"/>
        <v>32.935652265972507</v>
      </c>
      <c r="J57" s="14">
        <f t="shared" si="37"/>
        <v>32.935652265972507</v>
      </c>
      <c r="K57" s="14">
        <f t="shared" si="38"/>
        <v>32.935652265972507</v>
      </c>
    </row>
    <row r="58" spans="1:11" ht="78.75">
      <c r="A58" s="36"/>
      <c r="B58" s="35"/>
      <c r="C58" s="16" t="s">
        <v>11</v>
      </c>
      <c r="D58" s="14"/>
      <c r="E58" s="14">
        <f t="shared" ref="E58" si="47">E57</f>
        <v>64230.7</v>
      </c>
      <c r="F58" s="14"/>
      <c r="G58" s="14">
        <f t="shared" ref="G58:H58" si="48">G57</f>
        <v>21154.799999999999</v>
      </c>
      <c r="H58" s="14">
        <f t="shared" si="48"/>
        <v>21154.799999999999</v>
      </c>
      <c r="I58" s="14"/>
      <c r="J58" s="14">
        <f t="shared" si="37"/>
        <v>32.935652265972507</v>
      </c>
      <c r="K58" s="14"/>
    </row>
    <row r="59" spans="1:11" ht="31.5">
      <c r="A59" s="36"/>
      <c r="B59" s="35"/>
      <c r="C59" s="16" t="s">
        <v>5</v>
      </c>
      <c r="D59" s="14"/>
      <c r="E59" s="14"/>
      <c r="F59" s="14"/>
      <c r="G59" s="14"/>
      <c r="H59" s="14"/>
      <c r="I59" s="14"/>
      <c r="J59" s="14"/>
      <c r="K59" s="14"/>
    </row>
    <row r="60" spans="1:11" ht="47.25">
      <c r="A60" s="36"/>
      <c r="B60" s="35"/>
      <c r="C60" s="18" t="s">
        <v>4</v>
      </c>
      <c r="D60" s="14"/>
      <c r="E60" s="14"/>
      <c r="F60" s="14"/>
      <c r="G60" s="14"/>
      <c r="H60" s="14"/>
      <c r="I60" s="14"/>
      <c r="J60" s="14"/>
      <c r="K60" s="14"/>
    </row>
    <row r="61" spans="1:11" ht="15.75">
      <c r="A61" s="33" t="s">
        <v>34</v>
      </c>
      <c r="B61" s="35" t="s">
        <v>22</v>
      </c>
      <c r="C61" s="16" t="s">
        <v>30</v>
      </c>
      <c r="D61" s="14">
        <f>D62+D64+D66+D67</f>
        <v>16617.400000000001</v>
      </c>
      <c r="E61" s="14">
        <f>E62+E64+E66+E67</f>
        <v>4780.8163399999994</v>
      </c>
      <c r="F61" s="14">
        <f>F62+F64+F66+F67</f>
        <v>4780.8163399999994</v>
      </c>
      <c r="G61" s="14">
        <f>G62+G64+G66+G67</f>
        <v>671.3</v>
      </c>
      <c r="H61" s="14">
        <f>H62+H64+H66</f>
        <v>671.3</v>
      </c>
      <c r="I61" s="14">
        <f t="shared" ref="I61:I62" si="49">H61/D61*100</f>
        <v>4.0397414758024714</v>
      </c>
      <c r="J61" s="14">
        <f t="shared" ref="J61:J65" si="50">G61/E61*100</f>
        <v>14.041535006969125</v>
      </c>
      <c r="K61" s="14">
        <f t="shared" ref="K61:K62" si="51">G61/F61*100</f>
        <v>14.041535006969125</v>
      </c>
    </row>
    <row r="62" spans="1:11" ht="15.75">
      <c r="A62" s="36"/>
      <c r="B62" s="35"/>
      <c r="C62" s="16" t="s">
        <v>2</v>
      </c>
      <c r="D62" s="14">
        <f>D78</f>
        <v>95.6</v>
      </c>
      <c r="E62" s="14">
        <f t="shared" ref="E62:F67" si="52">E78</f>
        <v>95.616340000000008</v>
      </c>
      <c r="F62" s="14">
        <f t="shared" si="52"/>
        <v>95.616340000000008</v>
      </c>
      <c r="G62" s="14">
        <v>13.4</v>
      </c>
      <c r="H62" s="14">
        <v>13.4</v>
      </c>
      <c r="I62" s="14">
        <f t="shared" si="49"/>
        <v>14.01673640167364</v>
      </c>
      <c r="J62" s="14">
        <f t="shared" si="50"/>
        <v>14.014341063462583</v>
      </c>
      <c r="K62" s="14">
        <f t="shared" si="51"/>
        <v>14.014341063462583</v>
      </c>
    </row>
    <row r="63" spans="1:11" ht="63">
      <c r="A63" s="36"/>
      <c r="B63" s="35"/>
      <c r="C63" s="16" t="s">
        <v>10</v>
      </c>
      <c r="D63" s="14"/>
      <c r="E63" s="14">
        <f t="shared" si="52"/>
        <v>95.616340000000008</v>
      </c>
      <c r="F63" s="14"/>
      <c r="G63" s="14">
        <f t="shared" ref="G63:H63" si="53">G79</f>
        <v>13.4</v>
      </c>
      <c r="H63" s="14">
        <f t="shared" si="53"/>
        <v>13.4</v>
      </c>
      <c r="I63" s="14"/>
      <c r="J63" s="14">
        <f t="shared" si="50"/>
        <v>14.014341063462583</v>
      </c>
      <c r="K63" s="14"/>
    </row>
    <row r="64" spans="1:11" ht="31.5">
      <c r="A64" s="36"/>
      <c r="B64" s="35"/>
      <c r="C64" s="16" t="s">
        <v>3</v>
      </c>
      <c r="D64" s="14">
        <f>D80</f>
        <v>4685.2</v>
      </c>
      <c r="E64" s="14">
        <f t="shared" si="52"/>
        <v>4685.2</v>
      </c>
      <c r="F64" s="14">
        <f t="shared" si="52"/>
        <v>4685.2</v>
      </c>
      <c r="G64" s="14">
        <v>657.9</v>
      </c>
      <c r="H64" s="14">
        <v>657.9</v>
      </c>
      <c r="I64" s="14">
        <f t="shared" ref="I64" si="54">H64/D64*100</f>
        <v>14.042089985486211</v>
      </c>
      <c r="J64" s="14">
        <f t="shared" si="50"/>
        <v>14.042089985486211</v>
      </c>
      <c r="K64" s="14">
        <f t="shared" ref="K64" si="55">G64/F64*100</f>
        <v>14.042089985486211</v>
      </c>
    </row>
    <row r="65" spans="1:11" ht="78.75">
      <c r="A65" s="36"/>
      <c r="B65" s="35"/>
      <c r="C65" s="16" t="s">
        <v>11</v>
      </c>
      <c r="D65" s="14"/>
      <c r="E65" s="14">
        <f t="shared" si="52"/>
        <v>4685.2</v>
      </c>
      <c r="F65" s="14"/>
      <c r="G65" s="14">
        <f t="shared" ref="G65:H67" si="56">G81</f>
        <v>657.9</v>
      </c>
      <c r="H65" s="14">
        <f t="shared" si="56"/>
        <v>657.9</v>
      </c>
      <c r="I65" s="14"/>
      <c r="J65" s="14">
        <f t="shared" si="50"/>
        <v>14.042089985486211</v>
      </c>
      <c r="K65" s="14"/>
    </row>
    <row r="66" spans="1:11" ht="31.5">
      <c r="A66" s="36"/>
      <c r="B66" s="35"/>
      <c r="C66" s="16" t="s">
        <v>5</v>
      </c>
      <c r="D66" s="14">
        <f>D82</f>
        <v>0</v>
      </c>
      <c r="E66" s="14">
        <f t="shared" si="52"/>
        <v>0</v>
      </c>
      <c r="F66" s="14">
        <f t="shared" si="52"/>
        <v>0</v>
      </c>
      <c r="G66" s="14">
        <f t="shared" si="56"/>
        <v>0</v>
      </c>
      <c r="H66" s="14">
        <f t="shared" si="56"/>
        <v>0</v>
      </c>
      <c r="I66" s="14"/>
      <c r="J66" s="14"/>
      <c r="K66" s="14"/>
    </row>
    <row r="67" spans="1:11" ht="47.25">
      <c r="A67" s="36"/>
      <c r="B67" s="35"/>
      <c r="C67" s="18" t="s">
        <v>4</v>
      </c>
      <c r="D67" s="14">
        <f>D83</f>
        <v>11836.6</v>
      </c>
      <c r="E67" s="14">
        <f t="shared" si="52"/>
        <v>0</v>
      </c>
      <c r="F67" s="14">
        <f t="shared" si="52"/>
        <v>0</v>
      </c>
      <c r="G67" s="14">
        <f t="shared" si="56"/>
        <v>0</v>
      </c>
      <c r="H67" s="14">
        <f>F91</f>
        <v>4748.9795999999997</v>
      </c>
      <c r="I67" s="14"/>
      <c r="J67" s="14"/>
      <c r="K67" s="14"/>
    </row>
    <row r="68" spans="1:11" ht="15.75">
      <c r="A68" s="36"/>
      <c r="B68" s="67" t="s">
        <v>6</v>
      </c>
      <c r="C68" s="67"/>
      <c r="D68" s="67"/>
      <c r="E68" s="67"/>
      <c r="F68" s="67"/>
      <c r="G68" s="67"/>
      <c r="H68" s="67"/>
      <c r="I68" s="67"/>
      <c r="J68" s="67"/>
      <c r="K68" s="67"/>
    </row>
    <row r="69" spans="1:11" ht="15.75">
      <c r="A69" s="36"/>
      <c r="B69" s="35" t="s">
        <v>22</v>
      </c>
      <c r="C69" s="16" t="s">
        <v>30</v>
      </c>
      <c r="D69" s="14">
        <f>D70+D72+D74+D75</f>
        <v>16617.400000000001</v>
      </c>
      <c r="E69" s="14">
        <f>E70+E72+E74+E75</f>
        <v>4780.8163399999994</v>
      </c>
      <c r="F69" s="14">
        <f>F70+F72+F74+H67</f>
        <v>4844.5959399999992</v>
      </c>
      <c r="G69" s="14">
        <f>G70+G72+G74+G75</f>
        <v>671.3</v>
      </c>
      <c r="H69" s="14">
        <f t="shared" ref="E69:H74" si="57">H77</f>
        <v>2324.3000000000002</v>
      </c>
      <c r="I69" s="14">
        <f t="shared" ref="I69:I70" si="58">H69/D69*100</f>
        <v>13.9871460035866</v>
      </c>
      <c r="J69" s="14">
        <f t="shared" ref="J69:J73" si="59">G69/E69*100</f>
        <v>14.041535006969125</v>
      </c>
      <c r="K69" s="14">
        <f t="shared" ref="K69:K70" si="60">G69/F69*100</f>
        <v>13.856676765493059</v>
      </c>
    </row>
    <row r="70" spans="1:11" ht="15.75">
      <c r="A70" s="36"/>
      <c r="B70" s="35"/>
      <c r="C70" s="16" t="s">
        <v>2</v>
      </c>
      <c r="D70" s="14">
        <f>D78</f>
        <v>95.6</v>
      </c>
      <c r="E70" s="14">
        <f t="shared" si="57"/>
        <v>95.616340000000008</v>
      </c>
      <c r="F70" s="14">
        <f t="shared" si="57"/>
        <v>95.616340000000008</v>
      </c>
      <c r="G70" s="14">
        <f t="shared" si="57"/>
        <v>13.4</v>
      </c>
      <c r="H70" s="14">
        <f t="shared" si="57"/>
        <v>13.4</v>
      </c>
      <c r="I70" s="14">
        <f t="shared" si="58"/>
        <v>14.01673640167364</v>
      </c>
      <c r="J70" s="14">
        <f t="shared" si="59"/>
        <v>14.014341063462583</v>
      </c>
      <c r="K70" s="14">
        <f t="shared" si="60"/>
        <v>14.014341063462583</v>
      </c>
    </row>
    <row r="71" spans="1:11" ht="63">
      <c r="A71" s="36"/>
      <c r="B71" s="35"/>
      <c r="C71" s="16" t="s">
        <v>10</v>
      </c>
      <c r="D71" s="14"/>
      <c r="E71" s="14">
        <f t="shared" si="57"/>
        <v>95.616340000000008</v>
      </c>
      <c r="F71" s="14"/>
      <c r="G71" s="14">
        <f t="shared" si="57"/>
        <v>13.4</v>
      </c>
      <c r="H71" s="14">
        <f t="shared" si="57"/>
        <v>13.4</v>
      </c>
      <c r="I71" s="14"/>
      <c r="J71" s="14">
        <f t="shared" si="59"/>
        <v>14.014341063462583</v>
      </c>
      <c r="K71" s="14"/>
    </row>
    <row r="72" spans="1:11" ht="31.5">
      <c r="A72" s="36"/>
      <c r="B72" s="35"/>
      <c r="C72" s="16" t="s">
        <v>3</v>
      </c>
      <c r="D72" s="14">
        <f>D80</f>
        <v>4685.2</v>
      </c>
      <c r="E72" s="14">
        <f t="shared" si="57"/>
        <v>4685.2</v>
      </c>
      <c r="F72" s="14">
        <f t="shared" ref="F72" si="61">F88</f>
        <v>0</v>
      </c>
      <c r="G72" s="14">
        <f t="shared" si="57"/>
        <v>657.9</v>
      </c>
      <c r="H72" s="14">
        <f t="shared" si="57"/>
        <v>657.9</v>
      </c>
      <c r="I72" s="14">
        <f t="shared" ref="I72" si="62">H72/D72*100</f>
        <v>14.042089985486211</v>
      </c>
      <c r="J72" s="14">
        <f t="shared" si="59"/>
        <v>14.042089985486211</v>
      </c>
      <c r="K72" s="14"/>
    </row>
    <row r="73" spans="1:11" ht="78.75">
      <c r="A73" s="36"/>
      <c r="B73" s="35"/>
      <c r="C73" s="16" t="s">
        <v>11</v>
      </c>
      <c r="D73" s="14"/>
      <c r="E73" s="14">
        <f t="shared" si="57"/>
        <v>4685.2</v>
      </c>
      <c r="F73" s="14"/>
      <c r="G73" s="14">
        <f t="shared" si="57"/>
        <v>657.9</v>
      </c>
      <c r="H73" s="14">
        <f t="shared" si="57"/>
        <v>657.9</v>
      </c>
      <c r="I73" s="14"/>
      <c r="J73" s="14">
        <f t="shared" si="59"/>
        <v>14.042089985486211</v>
      </c>
      <c r="K73" s="14"/>
    </row>
    <row r="74" spans="1:11" ht="31.5">
      <c r="A74" s="36"/>
      <c r="B74" s="35"/>
      <c r="C74" s="16" t="s">
        <v>5</v>
      </c>
      <c r="D74" s="14">
        <f>D82</f>
        <v>0</v>
      </c>
      <c r="E74" s="14">
        <f t="shared" si="57"/>
        <v>0</v>
      </c>
      <c r="F74" s="14">
        <f t="shared" ref="F74" si="63">F90</f>
        <v>0</v>
      </c>
      <c r="G74" s="14">
        <f t="shared" si="57"/>
        <v>0</v>
      </c>
      <c r="H74" s="14">
        <f t="shared" si="57"/>
        <v>0</v>
      </c>
      <c r="I74" s="14"/>
      <c r="J74" s="14"/>
      <c r="K74" s="14"/>
    </row>
    <row r="75" spans="1:11" ht="47.25">
      <c r="A75" s="36"/>
      <c r="B75" s="35"/>
      <c r="C75" s="18" t="s">
        <v>4</v>
      </c>
      <c r="D75" s="14">
        <f>D83</f>
        <v>11836.6</v>
      </c>
      <c r="E75" s="14"/>
      <c r="F75" s="20"/>
      <c r="G75" s="14"/>
      <c r="H75" s="14">
        <v>4749</v>
      </c>
      <c r="I75" s="14"/>
      <c r="J75" s="14"/>
      <c r="K75" s="14"/>
    </row>
    <row r="76" spans="1:11" ht="15.75">
      <c r="A76" s="41" t="s">
        <v>21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</row>
    <row r="77" spans="1:11" ht="15.75">
      <c r="A77" s="33" t="s">
        <v>35</v>
      </c>
      <c r="B77" s="35" t="s">
        <v>22</v>
      </c>
      <c r="C77" s="16" t="s">
        <v>30</v>
      </c>
      <c r="D77" s="14">
        <f>D78+D80+D82+D83</f>
        <v>16617.400000000001</v>
      </c>
      <c r="E77" s="14">
        <f>E78+E80+E82+E83</f>
        <v>4780.8163399999994</v>
      </c>
      <c r="F77" s="14">
        <f>F78+F80+F82+F83</f>
        <v>4780.8163399999994</v>
      </c>
      <c r="G77" s="14">
        <f>G78+G80+G82+G83</f>
        <v>671.3</v>
      </c>
      <c r="H77" s="14">
        <f>H78+H80+H82+H83</f>
        <v>2324.3000000000002</v>
      </c>
      <c r="I77" s="14">
        <f t="shared" ref="I77:I78" si="64">H77/D77*100</f>
        <v>13.9871460035866</v>
      </c>
      <c r="J77" s="14">
        <f t="shared" ref="J77:J81" si="65">G77/E77*100</f>
        <v>14.041535006969125</v>
      </c>
      <c r="K77" s="14">
        <f t="shared" ref="K77:K78" si="66">G77/F77*100</f>
        <v>14.041535006969125</v>
      </c>
    </row>
    <row r="78" spans="1:11" ht="15.75">
      <c r="A78" s="33"/>
      <c r="B78" s="35"/>
      <c r="C78" s="16" t="s">
        <v>2</v>
      </c>
      <c r="D78" s="14">
        <f>D85+D92</f>
        <v>95.6</v>
      </c>
      <c r="E78" s="14">
        <f>E85+E92</f>
        <v>95.616340000000008</v>
      </c>
      <c r="F78" s="14">
        <f>F85+F92</f>
        <v>95.616340000000008</v>
      </c>
      <c r="G78" s="14">
        <f>G85+G92</f>
        <v>13.4</v>
      </c>
      <c r="H78" s="14">
        <f>H85+H92</f>
        <v>13.4</v>
      </c>
      <c r="I78" s="14">
        <f t="shared" si="64"/>
        <v>14.01673640167364</v>
      </c>
      <c r="J78" s="14">
        <f t="shared" si="65"/>
        <v>14.014341063462583</v>
      </c>
      <c r="K78" s="14">
        <f t="shared" si="66"/>
        <v>14.014341063462583</v>
      </c>
    </row>
    <row r="79" spans="1:11" ht="63">
      <c r="A79" s="33"/>
      <c r="B79" s="35"/>
      <c r="C79" s="16" t="s">
        <v>10</v>
      </c>
      <c r="D79" s="14"/>
      <c r="E79" s="14">
        <f t="shared" ref="E79" si="67">E78</f>
        <v>95.616340000000008</v>
      </c>
      <c r="F79" s="14"/>
      <c r="G79" s="14">
        <f t="shared" ref="G79:H79" si="68">G78</f>
        <v>13.4</v>
      </c>
      <c r="H79" s="14">
        <f t="shared" si="68"/>
        <v>13.4</v>
      </c>
      <c r="I79" s="14"/>
      <c r="J79" s="14">
        <f t="shared" si="65"/>
        <v>14.014341063462583</v>
      </c>
      <c r="K79" s="14"/>
    </row>
    <row r="80" spans="1:11" ht="31.5">
      <c r="A80" s="33"/>
      <c r="B80" s="35"/>
      <c r="C80" s="16" t="s">
        <v>3</v>
      </c>
      <c r="D80" s="14">
        <f>D87+D94</f>
        <v>4685.2</v>
      </c>
      <c r="E80" s="14">
        <f>E87+E94</f>
        <v>4685.2</v>
      </c>
      <c r="F80" s="14">
        <f>F87+F94</f>
        <v>4685.2</v>
      </c>
      <c r="G80" s="14">
        <f>G87+G94</f>
        <v>657.9</v>
      </c>
      <c r="H80" s="14">
        <f>H87+H94</f>
        <v>657.9</v>
      </c>
      <c r="I80" s="14">
        <f t="shared" ref="I80" si="69">H80/D80*100</f>
        <v>14.042089985486211</v>
      </c>
      <c r="J80" s="14">
        <f t="shared" si="65"/>
        <v>14.042089985486211</v>
      </c>
      <c r="K80" s="14">
        <f t="shared" ref="K80" si="70">G80/F80*100</f>
        <v>14.042089985486211</v>
      </c>
    </row>
    <row r="81" spans="1:11" ht="78.75">
      <c r="A81" s="33"/>
      <c r="B81" s="35"/>
      <c r="C81" s="16" t="s">
        <v>11</v>
      </c>
      <c r="D81" s="14"/>
      <c r="E81" s="14">
        <f t="shared" ref="E81" si="71">E80</f>
        <v>4685.2</v>
      </c>
      <c r="F81" s="14"/>
      <c r="G81" s="14">
        <f t="shared" ref="G81:H81" si="72">G80</f>
        <v>657.9</v>
      </c>
      <c r="H81" s="14">
        <f t="shared" si="72"/>
        <v>657.9</v>
      </c>
      <c r="I81" s="14"/>
      <c r="J81" s="14">
        <f t="shared" si="65"/>
        <v>14.042089985486211</v>
      </c>
      <c r="K81" s="14"/>
    </row>
    <row r="82" spans="1:11" ht="31.5">
      <c r="A82" s="33"/>
      <c r="B82" s="35"/>
      <c r="C82" s="16" t="s">
        <v>5</v>
      </c>
      <c r="D82" s="14">
        <f>D89+D96</f>
        <v>0</v>
      </c>
      <c r="E82" s="14">
        <f t="shared" ref="E82:H83" si="73">E89+E96</f>
        <v>0</v>
      </c>
      <c r="F82" s="14">
        <f t="shared" si="73"/>
        <v>0</v>
      </c>
      <c r="G82" s="14">
        <f t="shared" si="73"/>
        <v>0</v>
      </c>
      <c r="H82" s="14">
        <f t="shared" si="73"/>
        <v>0</v>
      </c>
      <c r="I82" s="14"/>
      <c r="J82" s="14"/>
      <c r="K82" s="14"/>
    </row>
    <row r="83" spans="1:11" ht="47.25">
      <c r="A83" s="33"/>
      <c r="B83" s="35"/>
      <c r="C83" s="18" t="s">
        <v>4</v>
      </c>
      <c r="D83" s="14">
        <f>D90+D97</f>
        <v>11836.6</v>
      </c>
      <c r="E83" s="14">
        <f t="shared" si="73"/>
        <v>0</v>
      </c>
      <c r="F83" s="14">
        <f t="shared" si="73"/>
        <v>0</v>
      </c>
      <c r="G83" s="14">
        <f t="shared" si="73"/>
        <v>0</v>
      </c>
      <c r="H83" s="14">
        <f>H90+H97</f>
        <v>1653</v>
      </c>
      <c r="I83" s="14">
        <f t="shared" ref="I83:I85" si="74">H83/D83*100</f>
        <v>13.965158913877296</v>
      </c>
      <c r="J83" s="14"/>
      <c r="K83" s="14"/>
    </row>
    <row r="84" spans="1:11" ht="15.75">
      <c r="A84" s="36" t="s">
        <v>36</v>
      </c>
      <c r="B84" s="35" t="s">
        <v>22</v>
      </c>
      <c r="C84" s="16" t="s">
        <v>30</v>
      </c>
      <c r="D84" s="14">
        <f>D85+D87+D89+D90</f>
        <v>176.3</v>
      </c>
      <c r="E84" s="14">
        <f>E85+E87+E89+E90</f>
        <v>31.836739999999999</v>
      </c>
      <c r="F84" s="14">
        <f>F85+F87+F89+F90</f>
        <v>31.836739999999999</v>
      </c>
      <c r="G84" s="14">
        <f>G85+G87+G89+G90</f>
        <v>0</v>
      </c>
      <c r="H84" s="14">
        <f>H85+H87+H89+H90</f>
        <v>0</v>
      </c>
      <c r="I84" s="14">
        <f t="shared" si="74"/>
        <v>0</v>
      </c>
      <c r="J84" s="14">
        <f t="shared" ref="J84:J88" si="75">G84/E84*100</f>
        <v>0</v>
      </c>
      <c r="K84" s="14">
        <f t="shared" ref="K84:K85" si="76">G84/F84*100</f>
        <v>0</v>
      </c>
    </row>
    <row r="85" spans="1:11" ht="15.75">
      <c r="A85" s="36"/>
      <c r="B85" s="35"/>
      <c r="C85" s="16" t="s">
        <v>2</v>
      </c>
      <c r="D85" s="21">
        <v>0.6</v>
      </c>
      <c r="E85" s="14">
        <v>0.63673999999999997</v>
      </c>
      <c r="F85" s="14">
        <v>0.63673999999999997</v>
      </c>
      <c r="G85" s="14"/>
      <c r="H85" s="14"/>
      <c r="I85" s="14">
        <f t="shared" si="74"/>
        <v>0</v>
      </c>
      <c r="J85" s="14">
        <f t="shared" si="75"/>
        <v>0</v>
      </c>
      <c r="K85" s="14">
        <f t="shared" si="76"/>
        <v>0</v>
      </c>
    </row>
    <row r="86" spans="1:11" ht="63">
      <c r="A86" s="36"/>
      <c r="B86" s="35"/>
      <c r="C86" s="16" t="s">
        <v>10</v>
      </c>
      <c r="D86" s="14"/>
      <c r="E86" s="14">
        <f t="shared" ref="E86" si="77">E85</f>
        <v>0.63673999999999997</v>
      </c>
      <c r="F86" s="14"/>
      <c r="G86" s="14">
        <f t="shared" ref="G86:H86" si="78">G85</f>
        <v>0</v>
      </c>
      <c r="H86" s="14">
        <f t="shared" si="78"/>
        <v>0</v>
      </c>
      <c r="I86" s="14"/>
      <c r="J86" s="14">
        <f t="shared" si="75"/>
        <v>0</v>
      </c>
      <c r="K86" s="14"/>
    </row>
    <row r="87" spans="1:11" ht="31.5">
      <c r="A87" s="36"/>
      <c r="B87" s="35"/>
      <c r="C87" s="16" t="s">
        <v>3</v>
      </c>
      <c r="D87" s="14">
        <v>31.2</v>
      </c>
      <c r="E87" s="14">
        <v>31.2</v>
      </c>
      <c r="F87" s="14">
        <v>31.2</v>
      </c>
      <c r="G87" s="14"/>
      <c r="H87" s="14"/>
      <c r="I87" s="14">
        <f t="shared" ref="I87" si="79">H87/D87*100</f>
        <v>0</v>
      </c>
      <c r="J87" s="14">
        <f t="shared" si="75"/>
        <v>0</v>
      </c>
      <c r="K87" s="14">
        <f t="shared" ref="K87" si="80">G87/F87*100</f>
        <v>0</v>
      </c>
    </row>
    <row r="88" spans="1:11" ht="78.75">
      <c r="A88" s="36"/>
      <c r="B88" s="35"/>
      <c r="C88" s="16" t="s">
        <v>11</v>
      </c>
      <c r="D88" s="14"/>
      <c r="E88" s="14">
        <f t="shared" ref="E88" si="81">E87</f>
        <v>31.2</v>
      </c>
      <c r="F88" s="14"/>
      <c r="G88" s="14">
        <f t="shared" ref="G88:H88" si="82">G87</f>
        <v>0</v>
      </c>
      <c r="H88" s="14">
        <f t="shared" si="82"/>
        <v>0</v>
      </c>
      <c r="I88" s="14"/>
      <c r="J88" s="14">
        <f t="shared" si="75"/>
        <v>0</v>
      </c>
      <c r="K88" s="14"/>
    </row>
    <row r="89" spans="1:11" ht="31.5">
      <c r="A89" s="36"/>
      <c r="B89" s="35"/>
      <c r="C89" s="16" t="s">
        <v>5</v>
      </c>
      <c r="D89" s="14"/>
      <c r="E89" s="14"/>
      <c r="F89" s="14"/>
      <c r="G89" s="14"/>
      <c r="H89" s="14"/>
      <c r="I89" s="14"/>
      <c r="J89" s="14"/>
      <c r="K89" s="14"/>
    </row>
    <row r="90" spans="1:11" ht="47.25">
      <c r="A90" s="36"/>
      <c r="B90" s="35"/>
      <c r="C90" s="18" t="s">
        <v>4</v>
      </c>
      <c r="D90" s="14">
        <v>144.5</v>
      </c>
      <c r="E90" s="14"/>
      <c r="F90" s="14"/>
      <c r="G90" s="14"/>
      <c r="H90" s="14"/>
      <c r="I90" s="14">
        <f t="shared" ref="I90:I92" si="83">H90/D90*100</f>
        <v>0</v>
      </c>
      <c r="J90" s="14"/>
      <c r="K90" s="14"/>
    </row>
    <row r="91" spans="1:11" ht="15.75">
      <c r="A91" s="36" t="s">
        <v>37</v>
      </c>
      <c r="B91" s="35" t="s">
        <v>22</v>
      </c>
      <c r="C91" s="16" t="s">
        <v>30</v>
      </c>
      <c r="D91" s="14">
        <f>D92+D94+D96+D97</f>
        <v>16441.099999999999</v>
      </c>
      <c r="E91" s="14">
        <f>E92+E94+E96+E97</f>
        <v>4748.9795999999997</v>
      </c>
      <c r="F91" s="14">
        <f>F92+F94+F96+F97</f>
        <v>4748.9795999999997</v>
      </c>
      <c r="G91" s="14">
        <f>G92+G94+G96+G97</f>
        <v>671.3</v>
      </c>
      <c r="H91" s="14">
        <f>H92+H94+H96+H97</f>
        <v>2324.3000000000002</v>
      </c>
      <c r="I91" s="14">
        <f t="shared" si="83"/>
        <v>14.137131943726395</v>
      </c>
      <c r="J91" s="14">
        <f t="shared" ref="J91:J95" si="84">G91/E91*100</f>
        <v>14.135668218073628</v>
      </c>
      <c r="K91" s="14">
        <f t="shared" ref="K91:K92" si="85">G91/F91*100</f>
        <v>14.135668218073628</v>
      </c>
    </row>
    <row r="92" spans="1:11" ht="15.75">
      <c r="A92" s="36"/>
      <c r="B92" s="35"/>
      <c r="C92" s="16" t="s">
        <v>2</v>
      </c>
      <c r="D92" s="22">
        <v>95</v>
      </c>
      <c r="E92" s="14">
        <v>94.979600000000005</v>
      </c>
      <c r="F92" s="14">
        <v>94.979600000000005</v>
      </c>
      <c r="G92" s="14">
        <v>13.4</v>
      </c>
      <c r="H92" s="14">
        <v>13.4</v>
      </c>
      <c r="I92" s="14">
        <f t="shared" si="83"/>
        <v>14.105263157894738</v>
      </c>
      <c r="J92" s="14">
        <f t="shared" si="84"/>
        <v>14.10829272812267</v>
      </c>
      <c r="K92" s="14">
        <f t="shared" si="85"/>
        <v>14.10829272812267</v>
      </c>
    </row>
    <row r="93" spans="1:11" ht="63">
      <c r="A93" s="36"/>
      <c r="B93" s="35"/>
      <c r="C93" s="16" t="s">
        <v>10</v>
      </c>
      <c r="D93" s="14"/>
      <c r="E93" s="14">
        <f t="shared" ref="E93" si="86">E92</f>
        <v>94.979600000000005</v>
      </c>
      <c r="F93" s="14"/>
      <c r="G93" s="14">
        <f t="shared" ref="G93:H93" si="87">G92</f>
        <v>13.4</v>
      </c>
      <c r="H93" s="14">
        <f t="shared" si="87"/>
        <v>13.4</v>
      </c>
      <c r="I93" s="14"/>
      <c r="J93" s="14">
        <f t="shared" si="84"/>
        <v>14.10829272812267</v>
      </c>
      <c r="K93" s="14"/>
    </row>
    <row r="94" spans="1:11" ht="31.5">
      <c r="A94" s="36"/>
      <c r="B94" s="35"/>
      <c r="C94" s="16" t="s">
        <v>3</v>
      </c>
      <c r="D94" s="14">
        <v>4654</v>
      </c>
      <c r="E94" s="14">
        <v>4654</v>
      </c>
      <c r="F94" s="14">
        <v>4654</v>
      </c>
      <c r="G94" s="14">
        <v>657.9</v>
      </c>
      <c r="H94" s="14">
        <v>657.9</v>
      </c>
      <c r="I94" s="14">
        <f t="shared" ref="I94" si="88">H94/D94*100</f>
        <v>14.13622690159003</v>
      </c>
      <c r="J94" s="14">
        <f t="shared" si="84"/>
        <v>14.13622690159003</v>
      </c>
      <c r="K94" s="14">
        <f t="shared" ref="K94" si="89">G94/F94*100</f>
        <v>14.13622690159003</v>
      </c>
    </row>
    <row r="95" spans="1:11" ht="78.75">
      <c r="A95" s="36"/>
      <c r="B95" s="35"/>
      <c r="C95" s="16" t="s">
        <v>11</v>
      </c>
      <c r="D95" s="14"/>
      <c r="E95" s="14">
        <f t="shared" ref="E95" si="90">E94</f>
        <v>4654</v>
      </c>
      <c r="F95" s="14"/>
      <c r="G95" s="14">
        <f t="shared" ref="G95:H95" si="91">G94</f>
        <v>657.9</v>
      </c>
      <c r="H95" s="14">
        <f t="shared" si="91"/>
        <v>657.9</v>
      </c>
      <c r="I95" s="14"/>
      <c r="J95" s="14">
        <f t="shared" si="84"/>
        <v>14.13622690159003</v>
      </c>
      <c r="K95" s="14"/>
    </row>
    <row r="96" spans="1:11" ht="31.5">
      <c r="A96" s="36"/>
      <c r="B96" s="35"/>
      <c r="C96" s="16" t="s">
        <v>5</v>
      </c>
      <c r="D96" s="14"/>
      <c r="E96" s="14"/>
      <c r="F96" s="14"/>
      <c r="G96" s="14"/>
      <c r="H96" s="14"/>
      <c r="I96" s="14"/>
      <c r="J96" s="14"/>
      <c r="K96" s="14"/>
    </row>
    <row r="97" spans="1:11" ht="47.25">
      <c r="A97" s="36"/>
      <c r="B97" s="35"/>
      <c r="C97" s="18" t="s">
        <v>4</v>
      </c>
      <c r="D97" s="23">
        <v>11692.1</v>
      </c>
      <c r="E97" s="14"/>
      <c r="F97" s="14"/>
      <c r="G97" s="14"/>
      <c r="H97" s="14">
        <v>1653</v>
      </c>
      <c r="I97" s="14">
        <f t="shared" ref="I97:I98" si="92">H97/D97*100</f>
        <v>14.137751131105619</v>
      </c>
      <c r="J97" s="14"/>
      <c r="K97" s="14"/>
    </row>
    <row r="98" spans="1:11" ht="15.75">
      <c r="A98" s="33" t="s">
        <v>38</v>
      </c>
      <c r="B98" s="35" t="s">
        <v>22</v>
      </c>
      <c r="C98" s="16" t="s">
        <v>30</v>
      </c>
      <c r="D98" s="14">
        <f>D99+D101+D103+D104</f>
        <v>311872.5</v>
      </c>
      <c r="E98" s="14">
        <f>E99+E101+E103+E104</f>
        <v>277141</v>
      </c>
      <c r="F98" s="14">
        <f>F99+F101+F103+F104</f>
        <v>277141</v>
      </c>
      <c r="G98" s="14">
        <f>G99+G101+G103+G104</f>
        <v>97431.9</v>
      </c>
      <c r="H98" s="14">
        <f>H99+H101+H103+H104</f>
        <v>106441.9</v>
      </c>
      <c r="I98" s="14">
        <f t="shared" si="92"/>
        <v>34.129940921370114</v>
      </c>
      <c r="J98" s="14">
        <f t="shared" ref="J98:J102" si="93">G98/E98*100</f>
        <v>35.156075788136718</v>
      </c>
      <c r="K98" s="14">
        <f t="shared" ref="K98:K101" si="94">G98/F98*100</f>
        <v>35.156075788136718</v>
      </c>
    </row>
    <row r="99" spans="1:11" ht="15.75">
      <c r="A99" s="33"/>
      <c r="B99" s="35"/>
      <c r="C99" s="16" t="s">
        <v>2</v>
      </c>
      <c r="D99" s="14">
        <f>D115+D129+D151+D158</f>
        <v>13039</v>
      </c>
      <c r="E99" s="14">
        <f>E115+E129+E151+E158+E165</f>
        <v>17712.5</v>
      </c>
      <c r="F99" s="14">
        <f>F115+F129+F151+F158+F165</f>
        <v>17712.5</v>
      </c>
      <c r="G99" s="14">
        <f>G115+G129+G151+G158+G165</f>
        <v>7102.5</v>
      </c>
      <c r="H99" s="14">
        <f>H115+H129+H151+H158+H165</f>
        <v>7102.5</v>
      </c>
      <c r="I99" s="14" t="e">
        <f>I115+I129+#REF!+I151</f>
        <v>#REF!</v>
      </c>
      <c r="J99" s="14">
        <f t="shared" si="93"/>
        <v>40.098800282286525</v>
      </c>
      <c r="K99" s="14">
        <f t="shared" si="94"/>
        <v>40.098800282286525</v>
      </c>
    </row>
    <row r="100" spans="1:11" ht="63">
      <c r="A100" s="33"/>
      <c r="B100" s="35"/>
      <c r="C100" s="16" t="s">
        <v>10</v>
      </c>
      <c r="D100" s="14"/>
      <c r="E100" s="14">
        <f>E116+E130+E152+E159+E166</f>
        <v>10079.4</v>
      </c>
      <c r="F100" s="14"/>
      <c r="G100" s="14">
        <f>G116+G130+G152+G159+G166</f>
        <v>7102.5</v>
      </c>
      <c r="H100" s="14">
        <f>H116+H130+H152+H159+H166</f>
        <v>7102.5</v>
      </c>
      <c r="I100" s="14"/>
      <c r="J100" s="14">
        <f t="shared" si="93"/>
        <v>70.465503899041622</v>
      </c>
      <c r="K100" s="14"/>
    </row>
    <row r="101" spans="1:11" ht="31.5">
      <c r="A101" s="33"/>
      <c r="B101" s="35"/>
      <c r="C101" s="16" t="s">
        <v>3</v>
      </c>
      <c r="D101" s="14">
        <f>D117+D131+D153+D160</f>
        <v>266675</v>
      </c>
      <c r="E101" s="14">
        <f>E117+E131+E153+E160</f>
        <v>259428.5</v>
      </c>
      <c r="F101" s="14">
        <f>F117+F131+F153+F160</f>
        <v>259428.5</v>
      </c>
      <c r="G101" s="14">
        <f>G117+G131+G153+G160</f>
        <v>90329.4</v>
      </c>
      <c r="H101" s="14">
        <f>H117+H131+H153+H160</f>
        <v>90329.4</v>
      </c>
      <c r="I101" s="14">
        <f t="shared" ref="I101:I104" si="95">H101/D101*100</f>
        <v>33.872466485422322</v>
      </c>
      <c r="J101" s="14">
        <f t="shared" si="93"/>
        <v>34.818610908207845</v>
      </c>
      <c r="K101" s="14">
        <f t="shared" si="94"/>
        <v>34.818610908207845</v>
      </c>
    </row>
    <row r="102" spans="1:11" ht="78.75">
      <c r="A102" s="33"/>
      <c r="B102" s="35"/>
      <c r="C102" s="16" t="s">
        <v>11</v>
      </c>
      <c r="D102" s="14"/>
      <c r="E102" s="14">
        <f>E118+E132+E154+E161</f>
        <v>158295.70000000001</v>
      </c>
      <c r="F102" s="14"/>
      <c r="G102" s="14">
        <f t="shared" ref="G102:H102" si="96">G101</f>
        <v>90329.4</v>
      </c>
      <c r="H102" s="14">
        <f t="shared" si="96"/>
        <v>90329.4</v>
      </c>
      <c r="I102" s="14"/>
      <c r="J102" s="14">
        <f t="shared" si="93"/>
        <v>57.063710511403656</v>
      </c>
      <c r="K102" s="14"/>
    </row>
    <row r="103" spans="1:11" ht="31.5">
      <c r="A103" s="33"/>
      <c r="B103" s="35"/>
      <c r="C103" s="16" t="s">
        <v>5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/>
      <c r="J103" s="14"/>
      <c r="K103" s="14"/>
    </row>
    <row r="104" spans="1:11" ht="47.25">
      <c r="A104" s="33"/>
      <c r="B104" s="35"/>
      <c r="C104" s="18" t="s">
        <v>4</v>
      </c>
      <c r="D104" s="14">
        <f>D120+D134+D156+D163</f>
        <v>32158.5</v>
      </c>
      <c r="E104" s="14"/>
      <c r="F104" s="14"/>
      <c r="G104" s="14"/>
      <c r="H104" s="14">
        <f t="shared" ref="H104" si="97">H112+H126</f>
        <v>9010</v>
      </c>
      <c r="I104" s="14">
        <f t="shared" si="95"/>
        <v>28.01747593948723</v>
      </c>
      <c r="J104" s="14"/>
      <c r="K104" s="14"/>
    </row>
    <row r="105" spans="1:11" ht="15.75">
      <c r="A105" s="33"/>
      <c r="B105" s="40" t="s">
        <v>6</v>
      </c>
      <c r="C105" s="40"/>
      <c r="D105" s="40"/>
      <c r="E105" s="40"/>
      <c r="F105" s="40"/>
      <c r="G105" s="40"/>
      <c r="H105" s="40"/>
      <c r="I105" s="40"/>
      <c r="J105" s="40"/>
      <c r="K105" s="40"/>
    </row>
    <row r="106" spans="1:11" ht="15.75">
      <c r="A106" s="33"/>
      <c r="B106" s="35" t="s">
        <v>22</v>
      </c>
      <c r="C106" s="16" t="s">
        <v>30</v>
      </c>
      <c r="D106" s="14">
        <f>D107+D109+D111+D112</f>
        <v>150555.6</v>
      </c>
      <c r="E106" s="14">
        <f>E107+E109+E111+E112</f>
        <v>120368.00000000001</v>
      </c>
      <c r="F106" s="14">
        <f>F107+F109+F111+F112</f>
        <v>120368.00000000001</v>
      </c>
      <c r="G106" s="14">
        <f>G107+G109+G111+G112</f>
        <v>78288.900000000009</v>
      </c>
      <c r="H106" s="14">
        <f>H107+H109+H111+H112</f>
        <v>87298.900000000009</v>
      </c>
      <c r="I106" s="14">
        <f t="shared" ref="I106:I112" si="98">H106/D106*100</f>
        <v>57.984492107899008</v>
      </c>
      <c r="J106" s="14">
        <f t="shared" ref="J106:J110" si="99">G106/E106*100</f>
        <v>65.041290043865473</v>
      </c>
      <c r="K106" s="14">
        <f t="shared" ref="K106:K109" si="100">G106/F106*100</f>
        <v>65.041290043865473</v>
      </c>
    </row>
    <row r="107" spans="1:11" ht="15.75">
      <c r="A107" s="33"/>
      <c r="B107" s="35"/>
      <c r="C107" s="16" t="s">
        <v>2</v>
      </c>
      <c r="D107" s="14">
        <f>D115+D129</f>
        <v>10015</v>
      </c>
      <c r="E107" s="14">
        <f t="shared" ref="E107:H107" si="101">E115+E129</f>
        <v>9119.2999999999993</v>
      </c>
      <c r="F107" s="14">
        <f t="shared" si="101"/>
        <v>9119.2999999999993</v>
      </c>
      <c r="G107" s="14">
        <f t="shared" si="101"/>
        <v>6719.6</v>
      </c>
      <c r="H107" s="14">
        <f t="shared" si="101"/>
        <v>6719.6</v>
      </c>
      <c r="I107" s="14">
        <f t="shared" si="98"/>
        <v>67.095356964553176</v>
      </c>
      <c r="J107" s="14">
        <f t="shared" si="99"/>
        <v>73.68548024519427</v>
      </c>
      <c r="K107" s="14">
        <f t="shared" si="100"/>
        <v>73.68548024519427</v>
      </c>
    </row>
    <row r="108" spans="1:11" ht="63">
      <c r="A108" s="33"/>
      <c r="B108" s="35"/>
      <c r="C108" s="16" t="s">
        <v>10</v>
      </c>
      <c r="D108" s="14">
        <f t="shared" ref="D108:F112" si="102">D116+D130</f>
        <v>0</v>
      </c>
      <c r="E108" s="14">
        <f t="shared" si="102"/>
        <v>9119.2999999999993</v>
      </c>
      <c r="F108" s="14">
        <f t="shared" si="102"/>
        <v>0</v>
      </c>
      <c r="G108" s="14">
        <f t="shared" ref="G108:H108" si="103">G116+G130</f>
        <v>6719.6</v>
      </c>
      <c r="H108" s="14">
        <f t="shared" si="103"/>
        <v>6719.6</v>
      </c>
      <c r="I108" s="14"/>
      <c r="J108" s="14">
        <f t="shared" si="99"/>
        <v>73.68548024519427</v>
      </c>
      <c r="K108" s="14"/>
    </row>
    <row r="109" spans="1:11" ht="31.5">
      <c r="A109" s="33"/>
      <c r="B109" s="35"/>
      <c r="C109" s="16" t="s">
        <v>3</v>
      </c>
      <c r="D109" s="14">
        <f t="shared" si="102"/>
        <v>118495.20000000001</v>
      </c>
      <c r="E109" s="14">
        <f t="shared" si="102"/>
        <v>111248.70000000001</v>
      </c>
      <c r="F109" s="14">
        <f t="shared" si="102"/>
        <v>111248.70000000001</v>
      </c>
      <c r="G109" s="14">
        <f t="shared" ref="G109:H109" si="104">G117+G131</f>
        <v>71569.3</v>
      </c>
      <c r="H109" s="14">
        <f t="shared" si="104"/>
        <v>71569.3</v>
      </c>
      <c r="I109" s="14">
        <f t="shared" si="98"/>
        <v>60.398480275994295</v>
      </c>
      <c r="J109" s="14">
        <f t="shared" si="99"/>
        <v>64.332706809158211</v>
      </c>
      <c r="K109" s="14">
        <f t="shared" si="100"/>
        <v>64.332706809158211</v>
      </c>
    </row>
    <row r="110" spans="1:11" ht="78.75">
      <c r="A110" s="33"/>
      <c r="B110" s="35"/>
      <c r="C110" s="16" t="s">
        <v>11</v>
      </c>
      <c r="D110" s="14">
        <f t="shared" si="102"/>
        <v>0</v>
      </c>
      <c r="E110" s="14">
        <f t="shared" si="102"/>
        <v>111248.70000000001</v>
      </c>
      <c r="F110" s="14">
        <f t="shared" si="102"/>
        <v>0</v>
      </c>
      <c r="G110" s="14">
        <f t="shared" ref="G110:H110" si="105">G118+G132</f>
        <v>71569.3</v>
      </c>
      <c r="H110" s="14">
        <f t="shared" si="105"/>
        <v>71569.3</v>
      </c>
      <c r="I110" s="14"/>
      <c r="J110" s="14">
        <f t="shared" si="99"/>
        <v>64.332706809158211</v>
      </c>
      <c r="K110" s="14"/>
    </row>
    <row r="111" spans="1:11" ht="31.5">
      <c r="A111" s="33"/>
      <c r="B111" s="35"/>
      <c r="C111" s="16" t="s">
        <v>5</v>
      </c>
      <c r="D111" s="14">
        <f t="shared" si="102"/>
        <v>0</v>
      </c>
      <c r="E111" s="14">
        <f t="shared" si="102"/>
        <v>0</v>
      </c>
      <c r="F111" s="14">
        <f t="shared" si="102"/>
        <v>0</v>
      </c>
      <c r="G111" s="14">
        <f t="shared" ref="G111:H111" si="106">G119+G133</f>
        <v>0</v>
      </c>
      <c r="H111" s="14">
        <f t="shared" si="106"/>
        <v>0</v>
      </c>
      <c r="I111" s="14"/>
      <c r="J111" s="14"/>
      <c r="K111" s="14"/>
    </row>
    <row r="112" spans="1:11" ht="48" thickBot="1">
      <c r="A112" s="39"/>
      <c r="B112" s="38"/>
      <c r="C112" s="25" t="s">
        <v>4</v>
      </c>
      <c r="D112" s="14">
        <f t="shared" si="102"/>
        <v>22045.4</v>
      </c>
      <c r="E112" s="14">
        <f t="shared" si="102"/>
        <v>0</v>
      </c>
      <c r="F112" s="14">
        <f t="shared" si="102"/>
        <v>0</v>
      </c>
      <c r="G112" s="14">
        <f t="shared" ref="G112:H112" si="107">G120+G134</f>
        <v>0</v>
      </c>
      <c r="H112" s="14">
        <f t="shared" si="107"/>
        <v>9010</v>
      </c>
      <c r="I112" s="26">
        <f t="shared" si="98"/>
        <v>40.870204214938262</v>
      </c>
      <c r="J112" s="26"/>
      <c r="K112" s="26"/>
    </row>
    <row r="113" spans="1:11" ht="16.5" thickBot="1">
      <c r="A113" s="29" t="s">
        <v>21</v>
      </c>
      <c r="B113" s="30"/>
      <c r="C113" s="30"/>
      <c r="D113" s="30"/>
      <c r="E113" s="30"/>
      <c r="F113" s="30"/>
      <c r="G113" s="30"/>
      <c r="H113" s="30"/>
      <c r="I113" s="30"/>
      <c r="J113" s="30"/>
      <c r="K113" s="31"/>
    </row>
    <row r="114" spans="1:11" ht="15.75">
      <c r="A114" s="32" t="s">
        <v>39</v>
      </c>
      <c r="B114" s="34" t="s">
        <v>22</v>
      </c>
      <c r="C114" s="27" t="s">
        <v>30</v>
      </c>
      <c r="D114" s="28">
        <f>D115+D117+D119+D120</f>
        <v>82719.8</v>
      </c>
      <c r="E114" s="28">
        <f>E115+E117+E119+E120</f>
        <v>74577.600000000006</v>
      </c>
      <c r="F114" s="28">
        <f>F115+F117+F119+F120</f>
        <v>74577.600000000006</v>
      </c>
      <c r="G114" s="28">
        <f>G115+G117+G119+G120</f>
        <v>57264.2</v>
      </c>
      <c r="H114" s="28">
        <f>H115+H117+H119+H120</f>
        <v>57264.2</v>
      </c>
      <c r="I114" s="28">
        <f t="shared" ref="I114:I141" si="108">H114/D114*100</f>
        <v>69.226714764784234</v>
      </c>
      <c r="J114" s="28">
        <f t="shared" ref="J114:J139" si="109">G114/E114*100</f>
        <v>76.784718199566612</v>
      </c>
      <c r="K114" s="28">
        <f t="shared" ref="K114:K138" si="110">G114/F114*100</f>
        <v>76.784718199566612</v>
      </c>
    </row>
    <row r="115" spans="1:11" ht="15.75">
      <c r="A115" s="33"/>
      <c r="B115" s="35"/>
      <c r="C115" s="16" t="s">
        <v>2</v>
      </c>
      <c r="D115" s="14">
        <f>D122</f>
        <v>9099.2000000000007</v>
      </c>
      <c r="E115" s="14">
        <f t="shared" ref="E115:G115" si="111">E122</f>
        <v>8203.5</v>
      </c>
      <c r="F115" s="14">
        <f t="shared" si="111"/>
        <v>8203.5</v>
      </c>
      <c r="G115" s="14">
        <f t="shared" si="111"/>
        <v>6299.1</v>
      </c>
      <c r="H115" s="14">
        <f>H122</f>
        <v>6299.1</v>
      </c>
      <c r="I115" s="14">
        <f t="shared" si="108"/>
        <v>69.226965007912781</v>
      </c>
      <c r="J115" s="14">
        <f t="shared" si="109"/>
        <v>76.785518376302804</v>
      </c>
      <c r="K115" s="14">
        <f t="shared" si="110"/>
        <v>76.785518376302804</v>
      </c>
    </row>
    <row r="116" spans="1:11" ht="63">
      <c r="A116" s="33"/>
      <c r="B116" s="35"/>
      <c r="C116" s="16" t="s">
        <v>10</v>
      </c>
      <c r="D116" s="14"/>
      <c r="E116" s="14">
        <f t="shared" ref="E116:H116" si="112">E115</f>
        <v>8203.5</v>
      </c>
      <c r="F116" s="14"/>
      <c r="G116" s="14">
        <f t="shared" si="112"/>
        <v>6299.1</v>
      </c>
      <c r="H116" s="14">
        <f t="shared" si="112"/>
        <v>6299.1</v>
      </c>
      <c r="I116" s="14"/>
      <c r="J116" s="14">
        <f t="shared" si="109"/>
        <v>76.785518376302804</v>
      </c>
      <c r="K116" s="14"/>
    </row>
    <row r="117" spans="1:11" ht="31.5">
      <c r="A117" s="33"/>
      <c r="B117" s="35"/>
      <c r="C117" s="16" t="s">
        <v>3</v>
      </c>
      <c r="D117" s="14">
        <f>D124</f>
        <v>73620.600000000006</v>
      </c>
      <c r="E117" s="14">
        <f t="shared" ref="E117:H117" si="113">E124</f>
        <v>66374.100000000006</v>
      </c>
      <c r="F117" s="14">
        <f t="shared" si="113"/>
        <v>66374.100000000006</v>
      </c>
      <c r="G117" s="14">
        <f t="shared" si="113"/>
        <v>50965.1</v>
      </c>
      <c r="H117" s="14">
        <f t="shared" si="113"/>
        <v>50965.1</v>
      </c>
      <c r="I117" s="14">
        <f t="shared" si="108"/>
        <v>69.22668383577421</v>
      </c>
      <c r="J117" s="14">
        <f t="shared" si="109"/>
        <v>76.784619301805961</v>
      </c>
      <c r="K117" s="14">
        <f t="shared" si="110"/>
        <v>76.784619301805961</v>
      </c>
    </row>
    <row r="118" spans="1:11" ht="78.75">
      <c r="A118" s="33"/>
      <c r="B118" s="35"/>
      <c r="C118" s="16" t="s">
        <v>11</v>
      </c>
      <c r="D118" s="14"/>
      <c r="E118" s="14">
        <f t="shared" ref="E118:H118" si="114">E117</f>
        <v>66374.100000000006</v>
      </c>
      <c r="F118" s="14"/>
      <c r="G118" s="14">
        <f t="shared" si="114"/>
        <v>50965.1</v>
      </c>
      <c r="H118" s="14">
        <f t="shared" si="114"/>
        <v>50965.1</v>
      </c>
      <c r="I118" s="14"/>
      <c r="J118" s="14">
        <f t="shared" si="109"/>
        <v>76.784619301805961</v>
      </c>
      <c r="K118" s="14"/>
    </row>
    <row r="119" spans="1:11" ht="31.5">
      <c r="A119" s="33"/>
      <c r="B119" s="35"/>
      <c r="C119" s="16" t="s">
        <v>5</v>
      </c>
      <c r="D119" s="14">
        <f>D126</f>
        <v>0</v>
      </c>
      <c r="E119" s="14">
        <f t="shared" ref="E119:H120" si="115">E126</f>
        <v>0</v>
      </c>
      <c r="F119" s="14">
        <f t="shared" si="115"/>
        <v>0</v>
      </c>
      <c r="G119" s="14">
        <f t="shared" si="115"/>
        <v>0</v>
      </c>
      <c r="H119" s="14">
        <f t="shared" si="115"/>
        <v>0</v>
      </c>
      <c r="I119" s="14"/>
      <c r="J119" s="14"/>
      <c r="K119" s="14"/>
    </row>
    <row r="120" spans="1:11" ht="47.25">
      <c r="A120" s="33"/>
      <c r="B120" s="35"/>
      <c r="C120" s="18" t="s">
        <v>4</v>
      </c>
      <c r="D120" s="14">
        <f>D127</f>
        <v>0</v>
      </c>
      <c r="E120" s="14">
        <f t="shared" si="115"/>
        <v>0</v>
      </c>
      <c r="F120" s="14">
        <f t="shared" si="115"/>
        <v>0</v>
      </c>
      <c r="G120" s="14">
        <f t="shared" si="115"/>
        <v>0</v>
      </c>
      <c r="H120" s="14">
        <f t="shared" si="115"/>
        <v>0</v>
      </c>
      <c r="I120" s="14"/>
      <c r="J120" s="14"/>
      <c r="K120" s="14"/>
    </row>
    <row r="121" spans="1:11" ht="15.75">
      <c r="A121" s="36" t="s">
        <v>40</v>
      </c>
      <c r="B121" s="35" t="s">
        <v>22</v>
      </c>
      <c r="C121" s="16" t="s">
        <v>30</v>
      </c>
      <c r="D121" s="14">
        <f>D122+D124+D126+D127</f>
        <v>82719.8</v>
      </c>
      <c r="E121" s="14">
        <f>E122+E124+E126+E127</f>
        <v>74577.600000000006</v>
      </c>
      <c r="F121" s="14">
        <f>F122+F124+F126+F127</f>
        <v>74577.600000000006</v>
      </c>
      <c r="G121" s="14">
        <f>G122+G124+G126+G127</f>
        <v>57264.2</v>
      </c>
      <c r="H121" s="14">
        <f>H122+H124+H126+H127</f>
        <v>57264.2</v>
      </c>
      <c r="I121" s="14">
        <f t="shared" ref="I121" si="116">H121/D121*100</f>
        <v>69.226714764784234</v>
      </c>
      <c r="J121" s="14">
        <f t="shared" ref="J121" si="117">G121/E121*100</f>
        <v>76.784718199566612</v>
      </c>
      <c r="K121" s="14">
        <f t="shared" ref="K121" si="118">G121/F121*100</f>
        <v>76.784718199566612</v>
      </c>
    </row>
    <row r="122" spans="1:11" ht="15.75">
      <c r="A122" s="36"/>
      <c r="B122" s="35"/>
      <c r="C122" s="16" t="s">
        <v>2</v>
      </c>
      <c r="D122" s="14">
        <v>9099.2000000000007</v>
      </c>
      <c r="E122" s="14">
        <v>8203.5</v>
      </c>
      <c r="F122" s="14">
        <v>8203.5</v>
      </c>
      <c r="G122" s="14">
        <v>6299.1</v>
      </c>
      <c r="H122" s="14">
        <v>6299.1</v>
      </c>
      <c r="I122" s="14">
        <f t="shared" si="108"/>
        <v>69.226965007912781</v>
      </c>
      <c r="J122" s="14">
        <f t="shared" si="109"/>
        <v>76.785518376302804</v>
      </c>
      <c r="K122" s="14">
        <f t="shared" si="110"/>
        <v>76.785518376302804</v>
      </c>
    </row>
    <row r="123" spans="1:11" ht="63">
      <c r="A123" s="36"/>
      <c r="B123" s="35"/>
      <c r="C123" s="16" t="s">
        <v>10</v>
      </c>
      <c r="D123" s="14"/>
      <c r="E123" s="14">
        <f t="shared" ref="E123:H123" si="119">E122</f>
        <v>8203.5</v>
      </c>
      <c r="F123" s="14"/>
      <c r="G123" s="14">
        <f t="shared" si="119"/>
        <v>6299.1</v>
      </c>
      <c r="H123" s="14">
        <f t="shared" si="119"/>
        <v>6299.1</v>
      </c>
      <c r="I123" s="14"/>
      <c r="J123" s="14">
        <f t="shared" si="109"/>
        <v>76.785518376302804</v>
      </c>
      <c r="K123" s="14"/>
    </row>
    <row r="124" spans="1:11" ht="31.5">
      <c r="A124" s="36"/>
      <c r="B124" s="35"/>
      <c r="C124" s="16" t="s">
        <v>3</v>
      </c>
      <c r="D124" s="14">
        <v>73620.600000000006</v>
      </c>
      <c r="E124" s="14">
        <v>66374.100000000006</v>
      </c>
      <c r="F124" s="14">
        <v>66374.100000000006</v>
      </c>
      <c r="G124" s="14">
        <v>50965.1</v>
      </c>
      <c r="H124" s="14">
        <v>50965.1</v>
      </c>
      <c r="I124" s="14">
        <f t="shared" si="108"/>
        <v>69.22668383577421</v>
      </c>
      <c r="J124" s="14">
        <f t="shared" si="109"/>
        <v>76.784619301805961</v>
      </c>
      <c r="K124" s="14">
        <f t="shared" si="110"/>
        <v>76.784619301805961</v>
      </c>
    </row>
    <row r="125" spans="1:11" ht="78.75">
      <c r="A125" s="36"/>
      <c r="B125" s="35"/>
      <c r="C125" s="16" t="s">
        <v>11</v>
      </c>
      <c r="D125" s="14"/>
      <c r="E125" s="14">
        <f t="shared" ref="E125:H125" si="120">E124</f>
        <v>66374.100000000006</v>
      </c>
      <c r="F125" s="14"/>
      <c r="G125" s="14">
        <f t="shared" si="120"/>
        <v>50965.1</v>
      </c>
      <c r="H125" s="14">
        <f t="shared" si="120"/>
        <v>50965.1</v>
      </c>
      <c r="I125" s="14"/>
      <c r="J125" s="14">
        <f t="shared" si="109"/>
        <v>76.784619301805961</v>
      </c>
      <c r="K125" s="14"/>
    </row>
    <row r="126" spans="1:11" ht="31.5">
      <c r="A126" s="36"/>
      <c r="B126" s="35"/>
      <c r="C126" s="16" t="s">
        <v>5</v>
      </c>
      <c r="D126" s="14"/>
      <c r="E126" s="14"/>
      <c r="F126" s="14"/>
      <c r="G126" s="14"/>
      <c r="H126" s="14"/>
      <c r="I126" s="14"/>
      <c r="J126" s="14"/>
      <c r="K126" s="14"/>
    </row>
    <row r="127" spans="1:11" ht="47.25">
      <c r="A127" s="37"/>
      <c r="B127" s="38"/>
      <c r="C127" s="25" t="s">
        <v>4</v>
      </c>
      <c r="D127" s="26"/>
      <c r="E127" s="26"/>
      <c r="F127" s="26"/>
      <c r="G127" s="26"/>
      <c r="H127" s="26"/>
      <c r="I127" s="26"/>
      <c r="J127" s="26"/>
      <c r="K127" s="26"/>
    </row>
    <row r="128" spans="1:11" ht="15.75">
      <c r="A128" s="33" t="s">
        <v>41</v>
      </c>
      <c r="B128" s="35" t="s">
        <v>22</v>
      </c>
      <c r="C128" s="16" t="s">
        <v>30</v>
      </c>
      <c r="D128" s="14">
        <f>D129+D131+D133+D134</f>
        <v>67835.800000000017</v>
      </c>
      <c r="E128" s="14">
        <f>E129+E131+E133+E134</f>
        <v>45790.400000000009</v>
      </c>
      <c r="F128" s="14">
        <f>F129+F131+F133+F134</f>
        <v>45790.400000000009</v>
      </c>
      <c r="G128" s="14">
        <f>G129+G131+G133+G134</f>
        <v>21024.7</v>
      </c>
      <c r="H128" s="14">
        <f>H129+H131+H133+H134</f>
        <v>30034.7</v>
      </c>
      <c r="I128" s="14">
        <f t="shared" ref="I128" si="121">H128/D128*100</f>
        <v>44.275588995780979</v>
      </c>
      <c r="J128" s="14">
        <f t="shared" ref="J128" si="122">G128/E128*100</f>
        <v>45.915082637408702</v>
      </c>
      <c r="K128" s="14">
        <f t="shared" ref="K128" si="123">G128/F128*100</f>
        <v>45.915082637408702</v>
      </c>
    </row>
    <row r="129" spans="1:11" ht="15.75">
      <c r="A129" s="33"/>
      <c r="B129" s="35"/>
      <c r="C129" s="16" t="s">
        <v>2</v>
      </c>
      <c r="D129" s="14">
        <f>D136+D143</f>
        <v>915.8</v>
      </c>
      <c r="E129" s="14">
        <f>E136+E143</f>
        <v>915.8</v>
      </c>
      <c r="F129" s="14">
        <f>F136+F143</f>
        <v>915.8</v>
      </c>
      <c r="G129" s="14">
        <f>G136+G143</f>
        <v>420.5</v>
      </c>
      <c r="H129" s="14">
        <f>H136+H143</f>
        <v>420.5</v>
      </c>
      <c r="I129" s="14">
        <f t="shared" si="108"/>
        <v>45.916138894955232</v>
      </c>
      <c r="J129" s="14">
        <f t="shared" si="109"/>
        <v>45.916138894955232</v>
      </c>
      <c r="K129" s="14">
        <f t="shared" si="110"/>
        <v>45.916138894955232</v>
      </c>
    </row>
    <row r="130" spans="1:11" ht="63">
      <c r="A130" s="33"/>
      <c r="B130" s="35"/>
      <c r="C130" s="16" t="s">
        <v>10</v>
      </c>
      <c r="D130" s="14"/>
      <c r="E130" s="14">
        <f t="shared" ref="E130:H130" si="124">E129</f>
        <v>915.8</v>
      </c>
      <c r="F130" s="14"/>
      <c r="G130" s="14">
        <f t="shared" si="124"/>
        <v>420.5</v>
      </c>
      <c r="H130" s="14">
        <f t="shared" si="124"/>
        <v>420.5</v>
      </c>
      <c r="I130" s="14"/>
      <c r="J130" s="14">
        <f t="shared" si="109"/>
        <v>45.916138894955232</v>
      </c>
      <c r="K130" s="14"/>
    </row>
    <row r="131" spans="1:11" ht="31.5">
      <c r="A131" s="33"/>
      <c r="B131" s="35"/>
      <c r="C131" s="16" t="s">
        <v>3</v>
      </c>
      <c r="D131" s="14">
        <f>D138+D145</f>
        <v>44874.600000000006</v>
      </c>
      <c r="E131" s="14">
        <f>E138+E145</f>
        <v>44874.600000000006</v>
      </c>
      <c r="F131" s="14">
        <f>F138+F145</f>
        <v>44874.600000000006</v>
      </c>
      <c r="G131" s="14">
        <f>G138+G145</f>
        <v>20604.2</v>
      </c>
      <c r="H131" s="14">
        <f>H138+H145</f>
        <v>20604.2</v>
      </c>
      <c r="I131" s="14">
        <f t="shared" si="108"/>
        <v>45.915061081324396</v>
      </c>
      <c r="J131" s="14">
        <f t="shared" si="109"/>
        <v>45.915061081324396</v>
      </c>
      <c r="K131" s="14">
        <f t="shared" si="110"/>
        <v>45.915061081324396</v>
      </c>
    </row>
    <row r="132" spans="1:11" ht="78.75">
      <c r="A132" s="33"/>
      <c r="B132" s="35"/>
      <c r="C132" s="16" t="s">
        <v>11</v>
      </c>
      <c r="D132" s="14"/>
      <c r="E132" s="14">
        <f t="shared" ref="E132:H132" si="125">E131</f>
        <v>44874.600000000006</v>
      </c>
      <c r="F132" s="14"/>
      <c r="G132" s="14">
        <f t="shared" si="125"/>
        <v>20604.2</v>
      </c>
      <c r="H132" s="14">
        <f t="shared" si="125"/>
        <v>20604.2</v>
      </c>
      <c r="I132" s="14"/>
      <c r="J132" s="14">
        <f t="shared" si="109"/>
        <v>45.915061081324396</v>
      </c>
      <c r="K132" s="14"/>
    </row>
    <row r="133" spans="1:11" ht="31.5">
      <c r="A133" s="33"/>
      <c r="B133" s="35"/>
      <c r="C133" s="16" t="s">
        <v>5</v>
      </c>
      <c r="D133" s="14">
        <f>D140</f>
        <v>0</v>
      </c>
      <c r="E133" s="14">
        <f t="shared" ref="E133:H134" si="126">E140</f>
        <v>0</v>
      </c>
      <c r="F133" s="14">
        <f t="shared" si="126"/>
        <v>0</v>
      </c>
      <c r="G133" s="14">
        <f t="shared" si="126"/>
        <v>0</v>
      </c>
      <c r="H133" s="14">
        <f t="shared" si="126"/>
        <v>0</v>
      </c>
      <c r="I133" s="14"/>
      <c r="J133" s="14"/>
      <c r="K133" s="14"/>
    </row>
    <row r="134" spans="1:11" ht="47.25">
      <c r="A134" s="33"/>
      <c r="B134" s="35"/>
      <c r="C134" s="18" t="s">
        <v>4</v>
      </c>
      <c r="D134" s="14">
        <f>D141+D148</f>
        <v>22045.4</v>
      </c>
      <c r="E134" s="14">
        <f t="shared" si="126"/>
        <v>0</v>
      </c>
      <c r="F134" s="14">
        <f t="shared" si="126"/>
        <v>0</v>
      </c>
      <c r="G134" s="14">
        <f t="shared" si="126"/>
        <v>0</v>
      </c>
      <c r="H134" s="14">
        <f>H141+H148</f>
        <v>9010</v>
      </c>
      <c r="I134" s="14">
        <f t="shared" si="108"/>
        <v>40.870204214938262</v>
      </c>
      <c r="J134" s="14"/>
      <c r="K134" s="14"/>
    </row>
    <row r="135" spans="1:11" ht="15.75">
      <c r="A135" s="36" t="s">
        <v>42</v>
      </c>
      <c r="B135" s="35" t="s">
        <v>22</v>
      </c>
      <c r="C135" s="16" t="s">
        <v>30</v>
      </c>
      <c r="D135" s="14">
        <f>D136+D138+D140+D141</f>
        <v>35277.300000000003</v>
      </c>
      <c r="E135" s="14">
        <f>E136+E138+E140+E141</f>
        <v>24694.100000000002</v>
      </c>
      <c r="F135" s="14">
        <f>F136+F138+F140+F141</f>
        <v>24694.100000000002</v>
      </c>
      <c r="G135" s="14">
        <f>G136+G138+G140+G141</f>
        <v>21024.7</v>
      </c>
      <c r="H135" s="14">
        <f>H136+H138+H140+H141</f>
        <v>30034.7</v>
      </c>
      <c r="I135" s="14">
        <f t="shared" si="108"/>
        <v>85.138885345533808</v>
      </c>
      <c r="J135" s="14">
        <f t="shared" ref="J135" si="127">G135/E135*100</f>
        <v>85.140580138575601</v>
      </c>
      <c r="K135" s="14">
        <f t="shared" ref="K135" si="128">G135/F135*100</f>
        <v>85.140580138575601</v>
      </c>
    </row>
    <row r="136" spans="1:11" ht="15.75">
      <c r="A136" s="36"/>
      <c r="B136" s="35"/>
      <c r="C136" s="16" t="s">
        <v>2</v>
      </c>
      <c r="D136" s="14">
        <v>493.9</v>
      </c>
      <c r="E136" s="14">
        <v>493.9</v>
      </c>
      <c r="F136" s="14">
        <v>493.9</v>
      </c>
      <c r="G136" s="14">
        <v>420.5</v>
      </c>
      <c r="H136" s="14">
        <v>420.5</v>
      </c>
      <c r="I136" s="14">
        <f t="shared" si="108"/>
        <v>85.138692042923665</v>
      </c>
      <c r="J136" s="14">
        <f t="shared" si="109"/>
        <v>85.138692042923665</v>
      </c>
      <c r="K136" s="14">
        <f t="shared" si="110"/>
        <v>85.138692042923665</v>
      </c>
    </row>
    <row r="137" spans="1:11" ht="63">
      <c r="A137" s="36"/>
      <c r="B137" s="35"/>
      <c r="C137" s="16" t="s">
        <v>10</v>
      </c>
      <c r="D137" s="14"/>
      <c r="E137" s="14">
        <f t="shared" ref="E137:H137" si="129">E136</f>
        <v>493.9</v>
      </c>
      <c r="F137" s="14"/>
      <c r="G137" s="14">
        <f t="shared" si="129"/>
        <v>420.5</v>
      </c>
      <c r="H137" s="14">
        <f t="shared" si="129"/>
        <v>420.5</v>
      </c>
      <c r="I137" s="14"/>
      <c r="J137" s="14">
        <f t="shared" si="109"/>
        <v>85.138692042923665</v>
      </c>
      <c r="K137" s="14"/>
    </row>
    <row r="138" spans="1:11" ht="31.5">
      <c r="A138" s="36"/>
      <c r="B138" s="35"/>
      <c r="C138" s="16" t="s">
        <v>3</v>
      </c>
      <c r="D138" s="14">
        <v>24200.2</v>
      </c>
      <c r="E138" s="14">
        <v>24200.2</v>
      </c>
      <c r="F138" s="14">
        <v>24200.2</v>
      </c>
      <c r="G138" s="14">
        <v>20604.2</v>
      </c>
      <c r="H138" s="14">
        <v>20604.2</v>
      </c>
      <c r="I138" s="14">
        <f t="shared" si="108"/>
        <v>85.140618672572955</v>
      </c>
      <c r="J138" s="14">
        <f t="shared" si="109"/>
        <v>85.140618672572955</v>
      </c>
      <c r="K138" s="14">
        <f t="shared" si="110"/>
        <v>85.140618672572955</v>
      </c>
    </row>
    <row r="139" spans="1:11" ht="78.75">
      <c r="A139" s="36"/>
      <c r="B139" s="35"/>
      <c r="C139" s="16" t="s">
        <v>11</v>
      </c>
      <c r="D139" s="14"/>
      <c r="E139" s="14">
        <f t="shared" ref="E139:H139" si="130">E138</f>
        <v>24200.2</v>
      </c>
      <c r="F139" s="14"/>
      <c r="G139" s="14">
        <f t="shared" si="130"/>
        <v>20604.2</v>
      </c>
      <c r="H139" s="14">
        <f t="shared" si="130"/>
        <v>20604.2</v>
      </c>
      <c r="I139" s="14"/>
      <c r="J139" s="14">
        <f t="shared" si="109"/>
        <v>85.140618672572955</v>
      </c>
      <c r="K139" s="14"/>
    </row>
    <row r="140" spans="1:11" ht="31.5">
      <c r="A140" s="36"/>
      <c r="B140" s="35"/>
      <c r="C140" s="16" t="s">
        <v>5</v>
      </c>
      <c r="D140" s="14"/>
      <c r="E140" s="14"/>
      <c r="F140" s="14"/>
      <c r="G140" s="14"/>
      <c r="H140" s="14"/>
      <c r="I140" s="14"/>
      <c r="J140" s="14"/>
      <c r="K140" s="14"/>
    </row>
    <row r="141" spans="1:11" ht="47.25">
      <c r="A141" s="36"/>
      <c r="B141" s="35"/>
      <c r="C141" s="18" t="s">
        <v>4</v>
      </c>
      <c r="D141" s="14">
        <v>10583.2</v>
      </c>
      <c r="E141" s="14"/>
      <c r="F141" s="14"/>
      <c r="G141" s="14"/>
      <c r="H141" s="14">
        <v>9010</v>
      </c>
      <c r="I141" s="14">
        <f t="shared" si="108"/>
        <v>85.134930833774277</v>
      </c>
      <c r="J141" s="14"/>
      <c r="K141" s="14"/>
    </row>
    <row r="142" spans="1:11" ht="13.9" customHeight="1">
      <c r="A142" s="37" t="s">
        <v>43</v>
      </c>
      <c r="B142" s="35" t="s">
        <v>22</v>
      </c>
      <c r="C142" s="16" t="s">
        <v>30</v>
      </c>
      <c r="D142" s="14">
        <f>D143+D145+D147+D148</f>
        <v>32558.500000000004</v>
      </c>
      <c r="E142" s="14">
        <f>E143+E145+E147+E148</f>
        <v>21096.300000000003</v>
      </c>
      <c r="F142" s="14">
        <f>F143+F145+F147+F148</f>
        <v>21096.300000000003</v>
      </c>
      <c r="G142" s="14">
        <f>G143+G145+G147+G148</f>
        <v>0</v>
      </c>
      <c r="H142" s="14">
        <f>H143+H145+H147+H148</f>
        <v>0</v>
      </c>
      <c r="I142" s="14">
        <f t="shared" ref="I142:I145" si="131">H142/D142*100</f>
        <v>0</v>
      </c>
      <c r="J142" s="14">
        <f t="shared" ref="J142:J145" si="132">G142/E142*100</f>
        <v>0</v>
      </c>
      <c r="K142" s="14">
        <f t="shared" ref="K142:K145" si="133">G142/F142*100</f>
        <v>0</v>
      </c>
    </row>
    <row r="143" spans="1:11" ht="15.75">
      <c r="A143" s="59"/>
      <c r="B143" s="35"/>
      <c r="C143" s="16" t="s">
        <v>2</v>
      </c>
      <c r="D143" s="14">
        <v>421.9</v>
      </c>
      <c r="E143" s="14">
        <v>421.9</v>
      </c>
      <c r="F143" s="14">
        <v>421.9</v>
      </c>
      <c r="G143" s="14"/>
      <c r="H143" s="14"/>
      <c r="I143" s="14">
        <f t="shared" si="131"/>
        <v>0</v>
      </c>
      <c r="J143" s="14">
        <f t="shared" si="132"/>
        <v>0</v>
      </c>
      <c r="K143" s="14">
        <f t="shared" si="133"/>
        <v>0</v>
      </c>
    </row>
    <row r="144" spans="1:11" ht="63">
      <c r="A144" s="59"/>
      <c r="B144" s="35"/>
      <c r="C144" s="16" t="s">
        <v>10</v>
      </c>
      <c r="D144" s="14"/>
      <c r="E144" s="14"/>
      <c r="F144" s="14"/>
      <c r="G144" s="14"/>
      <c r="H144" s="14"/>
      <c r="I144" s="14"/>
      <c r="J144" s="14"/>
      <c r="K144" s="14"/>
    </row>
    <row r="145" spans="1:11" ht="31.5">
      <c r="A145" s="59"/>
      <c r="B145" s="35"/>
      <c r="C145" s="16" t="s">
        <v>3</v>
      </c>
      <c r="D145" s="14">
        <v>20674.400000000001</v>
      </c>
      <c r="E145" s="14">
        <v>20674.400000000001</v>
      </c>
      <c r="F145" s="14">
        <v>20674.400000000001</v>
      </c>
      <c r="G145" s="14"/>
      <c r="H145" s="14"/>
      <c r="I145" s="14">
        <f t="shared" si="131"/>
        <v>0</v>
      </c>
      <c r="J145" s="14">
        <f t="shared" si="132"/>
        <v>0</v>
      </c>
      <c r="K145" s="14">
        <f t="shared" si="133"/>
        <v>0</v>
      </c>
    </row>
    <row r="146" spans="1:11" ht="78.75">
      <c r="A146" s="59"/>
      <c r="B146" s="35"/>
      <c r="C146" s="16" t="s">
        <v>11</v>
      </c>
      <c r="D146" s="14"/>
      <c r="E146" s="14"/>
      <c r="F146" s="14"/>
      <c r="G146" s="14"/>
      <c r="H146" s="14"/>
      <c r="I146" s="14"/>
      <c r="J146" s="14"/>
      <c r="K146" s="14"/>
    </row>
    <row r="147" spans="1:11" ht="31.5">
      <c r="A147" s="59"/>
      <c r="B147" s="35"/>
      <c r="C147" s="16" t="s">
        <v>5</v>
      </c>
      <c r="D147" s="14"/>
      <c r="E147" s="14"/>
      <c r="F147" s="14"/>
      <c r="G147" s="14"/>
      <c r="H147" s="14"/>
      <c r="I147" s="14"/>
      <c r="J147" s="14"/>
      <c r="K147" s="14"/>
    </row>
    <row r="148" spans="1:11" ht="48" thickBot="1">
      <c r="A148" s="59"/>
      <c r="B148" s="38"/>
      <c r="C148" s="25" t="s">
        <v>4</v>
      </c>
      <c r="D148" s="26">
        <v>11462.2</v>
      </c>
      <c r="E148" s="26"/>
      <c r="F148" s="26"/>
      <c r="G148" s="26"/>
      <c r="H148" s="26"/>
      <c r="I148" s="26"/>
      <c r="J148" s="26"/>
      <c r="K148" s="26"/>
    </row>
    <row r="149" spans="1:11" ht="16.5" thickBot="1">
      <c r="A149" s="29" t="s">
        <v>20</v>
      </c>
      <c r="B149" s="30"/>
      <c r="C149" s="30"/>
      <c r="D149" s="30"/>
      <c r="E149" s="30"/>
      <c r="F149" s="30"/>
      <c r="G149" s="30"/>
      <c r="H149" s="30"/>
      <c r="I149" s="30"/>
      <c r="J149" s="30"/>
      <c r="K149" s="31"/>
    </row>
    <row r="150" spans="1:11" ht="15.75">
      <c r="A150" s="63" t="s">
        <v>44</v>
      </c>
      <c r="B150" s="34" t="s">
        <v>45</v>
      </c>
      <c r="C150" s="27" t="s">
        <v>30</v>
      </c>
      <c r="D150" s="28">
        <f>D151+D153+D155+D156</f>
        <v>54148.6</v>
      </c>
      <c r="E150" s="28">
        <f>E151+E153+E155+E156</f>
        <v>48007.1</v>
      </c>
      <c r="F150" s="28">
        <f>F151+F153+F155+F156</f>
        <v>48007.1</v>
      </c>
      <c r="G150" s="28">
        <f>G151+G153+G155+G156</f>
        <v>19143</v>
      </c>
      <c r="H150" s="28">
        <f>H151+H153+H155+H156</f>
        <v>21592</v>
      </c>
      <c r="I150" s="28">
        <f t="shared" ref="I150:I151" si="134">H150/D150*100</f>
        <v>39.875453843682017</v>
      </c>
      <c r="J150" s="28">
        <f t="shared" ref="J150:J154" si="135">G150/E150*100</f>
        <v>39.875351770883896</v>
      </c>
      <c r="K150" s="28">
        <f t="shared" ref="K150:K151" si="136">G150/F150*100</f>
        <v>39.875351770883896</v>
      </c>
    </row>
    <row r="151" spans="1:11" ht="15.75">
      <c r="A151" s="36"/>
      <c r="B151" s="35"/>
      <c r="C151" s="16" t="s">
        <v>2</v>
      </c>
      <c r="D151" s="14">
        <v>960.1</v>
      </c>
      <c r="E151" s="14">
        <v>960.1</v>
      </c>
      <c r="F151" s="14">
        <v>960.1</v>
      </c>
      <c r="G151" s="14">
        <v>382.9</v>
      </c>
      <c r="H151" s="14">
        <v>382.9</v>
      </c>
      <c r="I151" s="14">
        <f t="shared" si="134"/>
        <v>39.881262368503279</v>
      </c>
      <c r="J151" s="14">
        <f t="shared" si="135"/>
        <v>39.881262368503279</v>
      </c>
      <c r="K151" s="14">
        <f t="shared" si="136"/>
        <v>39.881262368503279</v>
      </c>
    </row>
    <row r="152" spans="1:11" ht="63">
      <c r="A152" s="36"/>
      <c r="B152" s="35"/>
      <c r="C152" s="16" t="s">
        <v>10</v>
      </c>
      <c r="D152" s="14"/>
      <c r="E152" s="14">
        <f t="shared" ref="E152" si="137">E151</f>
        <v>960.1</v>
      </c>
      <c r="F152" s="14"/>
      <c r="G152" s="14">
        <f t="shared" ref="G152:H152" si="138">G151</f>
        <v>382.9</v>
      </c>
      <c r="H152" s="14">
        <f t="shared" si="138"/>
        <v>382.9</v>
      </c>
      <c r="I152" s="14"/>
      <c r="J152" s="14">
        <f t="shared" si="135"/>
        <v>39.881262368503279</v>
      </c>
      <c r="K152" s="14"/>
    </row>
    <row r="153" spans="1:11" ht="31.5">
      <c r="A153" s="36"/>
      <c r="B153" s="35"/>
      <c r="C153" s="16" t="s">
        <v>3</v>
      </c>
      <c r="D153" s="14">
        <v>47047</v>
      </c>
      <c r="E153" s="14">
        <v>47047</v>
      </c>
      <c r="F153" s="14">
        <v>47047</v>
      </c>
      <c r="G153" s="14">
        <v>18760.099999999999</v>
      </c>
      <c r="H153" s="14">
        <v>18760.099999999999</v>
      </c>
      <c r="I153" s="14">
        <f>H153/D153*100</f>
        <v>39.875231151826895</v>
      </c>
      <c r="J153" s="14">
        <f>G153/E153*100</f>
        <v>39.875231151826895</v>
      </c>
      <c r="K153" s="14">
        <f>G153/F153*100</f>
        <v>39.875231151826895</v>
      </c>
    </row>
    <row r="154" spans="1:11" ht="78.75">
      <c r="A154" s="36"/>
      <c r="B154" s="35"/>
      <c r="C154" s="16" t="s">
        <v>11</v>
      </c>
      <c r="D154" s="14"/>
      <c r="E154" s="14">
        <f t="shared" ref="E154" si="139">E153</f>
        <v>47047</v>
      </c>
      <c r="F154" s="14"/>
      <c r="G154" s="14">
        <f>G153</f>
        <v>18760.099999999999</v>
      </c>
      <c r="H154" s="14">
        <f>H153</f>
        <v>18760.099999999999</v>
      </c>
      <c r="I154" s="14"/>
      <c r="J154" s="14">
        <f t="shared" si="135"/>
        <v>39.875231151826895</v>
      </c>
      <c r="K154" s="14"/>
    </row>
    <row r="155" spans="1:11" ht="31.5">
      <c r="A155" s="36"/>
      <c r="B155" s="35"/>
      <c r="C155" s="16" t="s">
        <v>5</v>
      </c>
      <c r="D155" s="14"/>
      <c r="E155" s="14">
        <v>0</v>
      </c>
      <c r="F155" s="14"/>
      <c r="G155" s="14"/>
      <c r="H155" s="14"/>
      <c r="I155" s="14"/>
      <c r="J155" s="14"/>
      <c r="K155" s="14"/>
    </row>
    <row r="156" spans="1:11" ht="47.25">
      <c r="A156" s="36"/>
      <c r="B156" s="35"/>
      <c r="C156" s="18" t="s">
        <v>4</v>
      </c>
      <c r="D156" s="14">
        <v>6141.5</v>
      </c>
      <c r="E156" s="14"/>
      <c r="F156" s="14"/>
      <c r="G156" s="14"/>
      <c r="H156" s="14">
        <v>2449</v>
      </c>
      <c r="I156" s="14"/>
      <c r="J156" s="14"/>
      <c r="K156" s="14"/>
    </row>
    <row r="157" spans="1:11" ht="15.75">
      <c r="A157" s="36" t="s">
        <v>46</v>
      </c>
      <c r="B157" s="35" t="s">
        <v>22</v>
      </c>
      <c r="C157" s="16" t="s">
        <v>30</v>
      </c>
      <c r="D157" s="14">
        <f>D158+D160+D162+D163</f>
        <v>107168.3</v>
      </c>
      <c r="E157" s="14">
        <f>E158+E160+E162+E163</f>
        <v>103196.7</v>
      </c>
      <c r="F157" s="14">
        <f>F158+F160+F162+F163</f>
        <v>103196.7</v>
      </c>
      <c r="G157" s="14">
        <f>G158+G160+G162+G163</f>
        <v>0</v>
      </c>
      <c r="H157" s="14">
        <f>H158+H160+H162+H163</f>
        <v>0</v>
      </c>
      <c r="I157" s="14">
        <f t="shared" ref="I157" si="140">H157/D157*100</f>
        <v>0</v>
      </c>
      <c r="J157" s="14">
        <f t="shared" ref="J157" si="141">G157/E157*100</f>
        <v>0</v>
      </c>
      <c r="K157" s="14">
        <f t="shared" ref="K157" si="142">G157/F157*100</f>
        <v>0</v>
      </c>
    </row>
    <row r="158" spans="1:11" ht="15.75">
      <c r="A158" s="36"/>
      <c r="B158" s="35"/>
      <c r="C158" s="16" t="s">
        <v>2</v>
      </c>
      <c r="D158" s="24">
        <v>2063.9</v>
      </c>
      <c r="E158" s="24">
        <v>2063.9</v>
      </c>
      <c r="F158" s="24">
        <v>2063.9</v>
      </c>
      <c r="G158" s="14">
        <f>G159+G161+G163+G164</f>
        <v>0</v>
      </c>
      <c r="H158" s="14">
        <f>H159+H161+H163+H164</f>
        <v>0</v>
      </c>
      <c r="I158" s="24"/>
      <c r="J158" s="24"/>
      <c r="K158" s="24"/>
    </row>
    <row r="159" spans="1:11" ht="63">
      <c r="A159" s="36"/>
      <c r="B159" s="35"/>
      <c r="C159" s="16" t="s">
        <v>10</v>
      </c>
      <c r="D159" s="24"/>
      <c r="E159" s="24"/>
      <c r="F159" s="24"/>
      <c r="G159" s="24"/>
      <c r="H159" s="24"/>
      <c r="I159" s="24"/>
      <c r="J159" s="24"/>
      <c r="K159" s="24"/>
    </row>
    <row r="160" spans="1:11" ht="31.5">
      <c r="A160" s="36"/>
      <c r="B160" s="35"/>
      <c r="C160" s="16" t="s">
        <v>3</v>
      </c>
      <c r="D160" s="24">
        <v>101132.8</v>
      </c>
      <c r="E160" s="24">
        <v>101132.8</v>
      </c>
      <c r="F160" s="24">
        <v>101132.8</v>
      </c>
      <c r="G160" s="24"/>
      <c r="H160" s="24"/>
      <c r="I160" s="24"/>
      <c r="J160" s="24"/>
      <c r="K160" s="24"/>
    </row>
    <row r="161" spans="1:11" ht="78.75">
      <c r="A161" s="36"/>
      <c r="B161" s="35"/>
      <c r="C161" s="16" t="s">
        <v>11</v>
      </c>
      <c r="D161" s="24"/>
      <c r="E161" s="24"/>
      <c r="F161" s="24"/>
      <c r="G161" s="24"/>
      <c r="H161" s="24"/>
      <c r="I161" s="24"/>
      <c r="J161" s="24"/>
      <c r="K161" s="24"/>
    </row>
    <row r="162" spans="1:11" ht="31.5">
      <c r="A162" s="36"/>
      <c r="B162" s="35"/>
      <c r="C162" s="16" t="s">
        <v>5</v>
      </c>
      <c r="D162" s="24"/>
      <c r="E162" s="24"/>
      <c r="F162" s="24"/>
      <c r="G162" s="24"/>
      <c r="H162" s="24"/>
      <c r="I162" s="24"/>
      <c r="J162" s="24"/>
      <c r="K162" s="24"/>
    </row>
    <row r="163" spans="1:11" ht="47.25">
      <c r="A163" s="36"/>
      <c r="B163" s="35"/>
      <c r="C163" s="18" t="s">
        <v>4</v>
      </c>
      <c r="D163" s="24">
        <v>3971.6</v>
      </c>
      <c r="E163" s="24"/>
      <c r="F163" s="24"/>
      <c r="G163" s="24"/>
      <c r="H163" s="24"/>
      <c r="I163" s="24"/>
      <c r="J163" s="24"/>
      <c r="K163" s="24"/>
    </row>
    <row r="164" spans="1:11" ht="15.75">
      <c r="A164" s="36" t="s">
        <v>47</v>
      </c>
      <c r="B164" s="35" t="s">
        <v>22</v>
      </c>
      <c r="C164" s="16" t="s">
        <v>30</v>
      </c>
      <c r="D164" s="14">
        <f>D165+D167+D169+D170</f>
        <v>0</v>
      </c>
      <c r="E164" s="14">
        <f>E165+E167+E169+E170</f>
        <v>5569.2</v>
      </c>
      <c r="F164" s="14">
        <f>F165+F167+F169+F170</f>
        <v>5569.2</v>
      </c>
      <c r="G164" s="14">
        <f>G165+G167+G169+G170</f>
        <v>0</v>
      </c>
      <c r="H164" s="14">
        <f>H165+H167+H169+H170</f>
        <v>0</v>
      </c>
      <c r="I164" s="14"/>
      <c r="J164" s="14">
        <f t="shared" ref="J164" si="143">G164/E164*100</f>
        <v>0</v>
      </c>
      <c r="K164" s="14">
        <f t="shared" ref="K164" si="144">G164/F164*100</f>
        <v>0</v>
      </c>
    </row>
    <row r="165" spans="1:11" ht="15.75">
      <c r="A165" s="36"/>
      <c r="B165" s="35"/>
      <c r="C165" s="16" t="s">
        <v>2</v>
      </c>
      <c r="D165" s="24"/>
      <c r="E165" s="24">
        <v>5569.2</v>
      </c>
      <c r="F165" s="24">
        <v>5569.2</v>
      </c>
      <c r="G165" s="14">
        <f>G166+G168+G170+G171</f>
        <v>0</v>
      </c>
      <c r="H165" s="14">
        <f>H166+H168+H170+H171</f>
        <v>0</v>
      </c>
      <c r="I165" s="24"/>
      <c r="J165" s="24"/>
      <c r="K165" s="24"/>
    </row>
    <row r="166" spans="1:11" ht="63">
      <c r="A166" s="36"/>
      <c r="B166" s="35"/>
      <c r="C166" s="16" t="s">
        <v>10</v>
      </c>
      <c r="D166" s="24"/>
      <c r="E166" s="24"/>
      <c r="F166" s="24"/>
      <c r="G166" s="24"/>
      <c r="H166" s="24"/>
      <c r="I166" s="24"/>
      <c r="J166" s="24"/>
      <c r="K166" s="24"/>
    </row>
    <row r="167" spans="1:11" ht="31.5">
      <c r="A167" s="36"/>
      <c r="B167" s="35"/>
      <c r="C167" s="16" t="s">
        <v>3</v>
      </c>
      <c r="D167" s="24"/>
      <c r="E167" s="24"/>
      <c r="F167" s="24"/>
      <c r="G167" s="24"/>
      <c r="H167" s="24"/>
      <c r="I167" s="24"/>
      <c r="J167" s="24"/>
      <c r="K167" s="24"/>
    </row>
    <row r="168" spans="1:11" ht="78.75">
      <c r="A168" s="36"/>
      <c r="B168" s="35"/>
      <c r="C168" s="16" t="s">
        <v>11</v>
      </c>
      <c r="D168" s="24"/>
      <c r="E168" s="24"/>
      <c r="F168" s="24"/>
      <c r="G168" s="24"/>
      <c r="H168" s="24"/>
      <c r="I168" s="24"/>
      <c r="J168" s="24"/>
      <c r="K168" s="24"/>
    </row>
    <row r="169" spans="1:11" ht="31.5">
      <c r="A169" s="36"/>
      <c r="B169" s="35"/>
      <c r="C169" s="16" t="s">
        <v>5</v>
      </c>
      <c r="D169" s="24"/>
      <c r="E169" s="24"/>
      <c r="F169" s="24"/>
      <c r="G169" s="24"/>
      <c r="H169" s="24"/>
      <c r="I169" s="24"/>
      <c r="J169" s="24"/>
      <c r="K169" s="24"/>
    </row>
    <row r="170" spans="1:11" ht="47.25">
      <c r="A170" s="36"/>
      <c r="B170" s="35"/>
      <c r="C170" s="18" t="s">
        <v>4</v>
      </c>
      <c r="D170" s="24"/>
      <c r="E170" s="24"/>
      <c r="F170" s="24"/>
      <c r="G170" s="24"/>
      <c r="H170" s="24"/>
      <c r="I170" s="24"/>
      <c r="J170" s="24"/>
      <c r="K170" s="24"/>
    </row>
  </sheetData>
  <mergeCells count="60">
    <mergeCell ref="A54:A60"/>
    <mergeCell ref="B54:B60"/>
    <mergeCell ref="A61:A75"/>
    <mergeCell ref="B61:B67"/>
    <mergeCell ref="B68:K68"/>
    <mergeCell ref="A39:K39"/>
    <mergeCell ref="A40:A46"/>
    <mergeCell ref="B40:B46"/>
    <mergeCell ref="A47:A53"/>
    <mergeCell ref="B47:B53"/>
    <mergeCell ref="A164:A170"/>
    <mergeCell ref="B164:B170"/>
    <mergeCell ref="A128:A134"/>
    <mergeCell ref="B128:B134"/>
    <mergeCell ref="A135:A141"/>
    <mergeCell ref="B135:B141"/>
    <mergeCell ref="A142:A148"/>
    <mergeCell ref="B142:B148"/>
    <mergeCell ref="A149:K149"/>
    <mergeCell ref="A150:A156"/>
    <mergeCell ref="B150:B156"/>
    <mergeCell ref="A157:A163"/>
    <mergeCell ref="B157:B163"/>
    <mergeCell ref="A4:K4"/>
    <mergeCell ref="A6:A7"/>
    <mergeCell ref="A1:K1"/>
    <mergeCell ref="A2:K2"/>
    <mergeCell ref="A3:K3"/>
    <mergeCell ref="B6:B7"/>
    <mergeCell ref="C6:C7"/>
    <mergeCell ref="E6:E7"/>
    <mergeCell ref="G6:H6"/>
    <mergeCell ref="D6:D7"/>
    <mergeCell ref="B9:B15"/>
    <mergeCell ref="B24:B30"/>
    <mergeCell ref="F6:F7"/>
    <mergeCell ref="I6:K6"/>
    <mergeCell ref="A9:A23"/>
    <mergeCell ref="A24:A38"/>
    <mergeCell ref="B17:B23"/>
    <mergeCell ref="B31:K31"/>
    <mergeCell ref="B32:B38"/>
    <mergeCell ref="B16:K16"/>
    <mergeCell ref="B69:B75"/>
    <mergeCell ref="A98:A112"/>
    <mergeCell ref="B98:B104"/>
    <mergeCell ref="B105:K105"/>
    <mergeCell ref="B106:B112"/>
    <mergeCell ref="A76:K76"/>
    <mergeCell ref="A77:A83"/>
    <mergeCell ref="B77:B83"/>
    <mergeCell ref="A84:A90"/>
    <mergeCell ref="B84:B90"/>
    <mergeCell ref="A91:A97"/>
    <mergeCell ref="B91:B97"/>
    <mergeCell ref="A113:K113"/>
    <mergeCell ref="A114:A120"/>
    <mergeCell ref="B114:B120"/>
    <mergeCell ref="A121:A127"/>
    <mergeCell ref="B121:B127"/>
  </mergeCells>
  <hyperlinks>
    <hyperlink ref="A61" location="P191" display="P191"/>
  </hyperlinks>
  <pageMargins left="0.31496062992125984" right="0.31496062992125984" top="0.19685039370078741" bottom="0.19685039370078741" header="0.31496062992125984" footer="0.31496062992125984"/>
  <pageSetup paperSize="9" scale="76" fitToHeight="0" orientation="landscape" horizontalDpi="180" verticalDpi="180" r:id="rId1"/>
  <rowBreaks count="2" manualBreakCount="2">
    <brk id="38" max="16383" man="1"/>
    <brk id="12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2021-10-15T13:02:40Z</dcterms:modified>
</cp:coreProperties>
</file>