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3136" windowHeight="11952"/>
  </bookViews>
  <sheets>
    <sheet name="прил12" sheetId="1" r:id="rId1"/>
    <sheet name="прил13" sheetId="3" r:id="rId2"/>
  </sheets>
  <definedNames>
    <definedName name="_xlnm.Print_Area" localSheetId="0">прил12!$A$1:$K$412</definedName>
  </definedNames>
  <calcPr calcId="124519"/>
</workbook>
</file>

<file path=xl/calcChain.xml><?xml version="1.0" encoding="utf-8"?>
<calcChain xmlns="http://schemas.openxmlformats.org/spreadsheetml/2006/main">
  <c r="E15" i="3"/>
  <c r="E105"/>
  <c r="E66" l="1"/>
  <c r="E58"/>
  <c r="E54"/>
  <c r="E38"/>
  <c r="E36"/>
  <c r="E23" l="1"/>
  <c r="E19"/>
  <c r="E11" l="1"/>
  <c r="E63" l="1"/>
  <c r="E61"/>
  <c r="E97" l="1"/>
  <c r="E113"/>
  <c r="E103"/>
  <c r="E93"/>
  <c r="E83"/>
  <c r="E81"/>
  <c r="E79"/>
  <c r="E77"/>
  <c r="E68"/>
  <c r="H238" i="1" l="1"/>
  <c r="G238"/>
  <c r="H236"/>
  <c r="G236"/>
  <c r="E238"/>
  <c r="E236"/>
  <c r="E237"/>
  <c r="F237"/>
  <c r="G237"/>
  <c r="H237"/>
  <c r="E235"/>
  <c r="F235"/>
  <c r="G235"/>
  <c r="H235"/>
  <c r="D236"/>
  <c r="D237"/>
  <c r="D238"/>
  <c r="D239"/>
  <c r="D240"/>
  <c r="D235"/>
  <c r="J252"/>
  <c r="K251"/>
  <c r="J251"/>
  <c r="J250"/>
  <c r="K249"/>
  <c r="J249"/>
  <c r="H248"/>
  <c r="G248"/>
  <c r="F248"/>
  <c r="E248"/>
  <c r="J248" s="1"/>
  <c r="D248"/>
  <c r="K248" l="1"/>
  <c r="J330"/>
  <c r="J337"/>
  <c r="K336"/>
  <c r="J336"/>
  <c r="I336"/>
  <c r="J335"/>
  <c r="K334"/>
  <c r="J334"/>
  <c r="I334"/>
  <c r="H333"/>
  <c r="G333"/>
  <c r="F333"/>
  <c r="E333"/>
  <c r="D333"/>
  <c r="I329"/>
  <c r="K221"/>
  <c r="K223"/>
  <c r="J221"/>
  <c r="J222"/>
  <c r="J223"/>
  <c r="J224"/>
  <c r="I221"/>
  <c r="I223"/>
  <c r="J217"/>
  <c r="K207"/>
  <c r="K209"/>
  <c r="J207"/>
  <c r="J208"/>
  <c r="J209"/>
  <c r="J210"/>
  <c r="I207"/>
  <c r="I209"/>
  <c r="K200"/>
  <c r="K202"/>
  <c r="J200"/>
  <c r="J201"/>
  <c r="J202"/>
  <c r="J203"/>
  <c r="I200"/>
  <c r="I202"/>
  <c r="K193"/>
  <c r="K195"/>
  <c r="J193"/>
  <c r="J194"/>
  <c r="J195"/>
  <c r="J196"/>
  <c r="I193"/>
  <c r="I195"/>
  <c r="K174"/>
  <c r="I174"/>
  <c r="K146"/>
  <c r="I146"/>
  <c r="K139"/>
  <c r="I139"/>
  <c r="K125"/>
  <c r="I125"/>
  <c r="K111"/>
  <c r="I111"/>
  <c r="K104"/>
  <c r="I104"/>
  <c r="H257"/>
  <c r="G257"/>
  <c r="H168"/>
  <c r="G168"/>
  <c r="E168"/>
  <c r="E166"/>
  <c r="H98"/>
  <c r="G98"/>
  <c r="E98"/>
  <c r="E96"/>
  <c r="J333" l="1"/>
  <c r="I333"/>
  <c r="K333"/>
  <c r="J238"/>
  <c r="K237"/>
  <c r="J237"/>
  <c r="I237"/>
  <c r="J236"/>
  <c r="K235"/>
  <c r="J235"/>
  <c r="I235"/>
  <c r="H234"/>
  <c r="G234"/>
  <c r="F234"/>
  <c r="E234"/>
  <c r="D234"/>
  <c r="D122"/>
  <c r="K214"/>
  <c r="K216"/>
  <c r="J214"/>
  <c r="J215"/>
  <c r="J216"/>
  <c r="I214"/>
  <c r="I216"/>
  <c r="G299"/>
  <c r="G228"/>
  <c r="H188"/>
  <c r="H187" s="1"/>
  <c r="G188"/>
  <c r="G187" s="1"/>
  <c r="J98"/>
  <c r="G153"/>
  <c r="G152" s="1"/>
  <c r="H160"/>
  <c r="H159" s="1"/>
  <c r="H158" s="1"/>
  <c r="G160"/>
  <c r="G159" s="1"/>
  <c r="G158" s="1"/>
  <c r="H153"/>
  <c r="H152" s="1"/>
  <c r="H91"/>
  <c r="G91"/>
  <c r="E91"/>
  <c r="E89"/>
  <c r="E167"/>
  <c r="F167"/>
  <c r="G167"/>
  <c r="H167"/>
  <c r="E165"/>
  <c r="F165"/>
  <c r="D166"/>
  <c r="D167"/>
  <c r="D168"/>
  <c r="D169"/>
  <c r="D170"/>
  <c r="D165"/>
  <c r="E100"/>
  <c r="E93" s="1"/>
  <c r="F100"/>
  <c r="F93" s="1"/>
  <c r="G100"/>
  <c r="G93" s="1"/>
  <c r="H100"/>
  <c r="H93" s="1"/>
  <c r="E97"/>
  <c r="E90" s="1"/>
  <c r="F97"/>
  <c r="F90" s="1"/>
  <c r="H97"/>
  <c r="H90" s="1"/>
  <c r="E95"/>
  <c r="E88" s="1"/>
  <c r="F95"/>
  <c r="F88" s="1"/>
  <c r="D97"/>
  <c r="D90" s="1"/>
  <c r="D100"/>
  <c r="D93" s="1"/>
  <c r="D95"/>
  <c r="H319"/>
  <c r="G319"/>
  <c r="F319"/>
  <c r="E319"/>
  <c r="D319"/>
  <c r="D312"/>
  <c r="K306"/>
  <c r="I306"/>
  <c r="G227"/>
  <c r="F227"/>
  <c r="E227"/>
  <c r="D227"/>
  <c r="H220"/>
  <c r="G220"/>
  <c r="F220"/>
  <c r="E220"/>
  <c r="D220"/>
  <c r="H213"/>
  <c r="G213"/>
  <c r="F213"/>
  <c r="E213"/>
  <c r="D213"/>
  <c r="H206"/>
  <c r="G206"/>
  <c r="F206"/>
  <c r="E206"/>
  <c r="D206"/>
  <c r="H199"/>
  <c r="G199"/>
  <c r="F199"/>
  <c r="E199"/>
  <c r="D199"/>
  <c r="H192"/>
  <c r="G192"/>
  <c r="F192"/>
  <c r="E192"/>
  <c r="D192"/>
  <c r="F185"/>
  <c r="E185"/>
  <c r="D185"/>
  <c r="I126"/>
  <c r="D115"/>
  <c r="K167" l="1"/>
  <c r="G151"/>
  <c r="G96"/>
  <c r="H186"/>
  <c r="H166"/>
  <c r="I90"/>
  <c r="H151"/>
  <c r="H96"/>
  <c r="G186"/>
  <c r="G166"/>
  <c r="J234"/>
  <c r="I234"/>
  <c r="K234"/>
  <c r="J91"/>
  <c r="G95"/>
  <c r="I97"/>
  <c r="G97"/>
  <c r="G94" s="1"/>
  <c r="I100"/>
  <c r="I93" s="1"/>
  <c r="H165"/>
  <c r="G165"/>
  <c r="G88" s="1"/>
  <c r="G185"/>
  <c r="H95"/>
  <c r="I95" s="1"/>
  <c r="D88"/>
  <c r="D94"/>
  <c r="F87"/>
  <c r="E87"/>
  <c r="F94"/>
  <c r="E94"/>
  <c r="J206"/>
  <c r="J220"/>
  <c r="J213"/>
  <c r="J227"/>
  <c r="J319"/>
  <c r="I319"/>
  <c r="K319"/>
  <c r="I220"/>
  <c r="I213"/>
  <c r="K227"/>
  <c r="K220"/>
  <c r="K213"/>
  <c r="I206"/>
  <c r="K206"/>
  <c r="J192"/>
  <c r="J185"/>
  <c r="I192"/>
  <c r="J199"/>
  <c r="I199"/>
  <c r="K199"/>
  <c r="K192"/>
  <c r="K185"/>
  <c r="J94" l="1"/>
  <c r="H89"/>
  <c r="J96"/>
  <c r="G89"/>
  <c r="J89" s="1"/>
  <c r="K95"/>
  <c r="J95"/>
  <c r="G90"/>
  <c r="K97"/>
  <c r="J97"/>
  <c r="H185"/>
  <c r="I185" s="1"/>
  <c r="H94"/>
  <c r="I94" s="1"/>
  <c r="K94"/>
  <c r="G87" l="1"/>
  <c r="K90"/>
  <c r="H115" l="1"/>
  <c r="H122"/>
  <c r="F364"/>
  <c r="F363" s="1"/>
  <c r="E364"/>
  <c r="E363" s="1"/>
  <c r="G364"/>
  <c r="G363" s="1"/>
  <c r="H364"/>
  <c r="H363" s="1"/>
  <c r="K407" l="1"/>
  <c r="K400"/>
  <c r="K393"/>
  <c r="K386"/>
  <c r="K379"/>
  <c r="K372"/>
  <c r="K329"/>
  <c r="K327"/>
  <c r="K320"/>
  <c r="K313"/>
  <c r="K299"/>
  <c r="K292"/>
  <c r="K284"/>
  <c r="K279"/>
  <c r="K277"/>
  <c r="K272"/>
  <c r="K270"/>
  <c r="K265"/>
  <c r="K263"/>
  <c r="K244"/>
  <c r="K242"/>
  <c r="K181"/>
  <c r="K179"/>
  <c r="K172"/>
  <c r="K165"/>
  <c r="K160"/>
  <c r="K158"/>
  <c r="K153"/>
  <c r="K151"/>
  <c r="K144"/>
  <c r="K137"/>
  <c r="K132"/>
  <c r="K130"/>
  <c r="K123"/>
  <c r="K118"/>
  <c r="K116"/>
  <c r="K109"/>
  <c r="K102"/>
  <c r="J372" l="1"/>
  <c r="J379"/>
  <c r="J386"/>
  <c r="J393"/>
  <c r="J400"/>
  <c r="J407"/>
  <c r="J292"/>
  <c r="J299"/>
  <c r="J313"/>
  <c r="J320"/>
  <c r="J327"/>
  <c r="J328"/>
  <c r="J329"/>
  <c r="J242"/>
  <c r="J243"/>
  <c r="J244"/>
  <c r="J245"/>
  <c r="J263"/>
  <c r="J264"/>
  <c r="J265"/>
  <c r="J266"/>
  <c r="J270"/>
  <c r="J271"/>
  <c r="J272"/>
  <c r="J273"/>
  <c r="J277"/>
  <c r="J278"/>
  <c r="J279"/>
  <c r="J280"/>
  <c r="J284"/>
  <c r="J102"/>
  <c r="J103"/>
  <c r="J104"/>
  <c r="J105"/>
  <c r="J109"/>
  <c r="J110"/>
  <c r="J111"/>
  <c r="J112"/>
  <c r="J116"/>
  <c r="J117"/>
  <c r="J118"/>
  <c r="J119"/>
  <c r="J123"/>
  <c r="J124"/>
  <c r="J125"/>
  <c r="J126"/>
  <c r="J130"/>
  <c r="J131"/>
  <c r="J132"/>
  <c r="J133"/>
  <c r="J137"/>
  <c r="J138"/>
  <c r="J139"/>
  <c r="J140"/>
  <c r="J144"/>
  <c r="J145"/>
  <c r="J146"/>
  <c r="J147"/>
  <c r="J151"/>
  <c r="J152"/>
  <c r="J153"/>
  <c r="J154"/>
  <c r="J158"/>
  <c r="J159"/>
  <c r="J160"/>
  <c r="J161"/>
  <c r="J165"/>
  <c r="J166"/>
  <c r="J167"/>
  <c r="J168"/>
  <c r="J172"/>
  <c r="J173"/>
  <c r="J174"/>
  <c r="J175"/>
  <c r="J179"/>
  <c r="J180"/>
  <c r="J181"/>
  <c r="J182"/>
  <c r="I372" l="1"/>
  <c r="I379"/>
  <c r="I386"/>
  <c r="I393"/>
  <c r="I400"/>
  <c r="I407"/>
  <c r="I292"/>
  <c r="I313"/>
  <c r="I320"/>
  <c r="I327"/>
  <c r="I242"/>
  <c r="I244"/>
  <c r="I263"/>
  <c r="I265"/>
  <c r="I270"/>
  <c r="I272"/>
  <c r="I277"/>
  <c r="I279"/>
  <c r="I284"/>
  <c r="I102"/>
  <c r="I109"/>
  <c r="I116"/>
  <c r="I118"/>
  <c r="I121"/>
  <c r="I123"/>
  <c r="I130"/>
  <c r="I132"/>
  <c r="I135"/>
  <c r="I137"/>
  <c r="I144"/>
  <c r="I151"/>
  <c r="I153"/>
  <c r="I158"/>
  <c r="I160"/>
  <c r="I172"/>
  <c r="I179"/>
  <c r="I181"/>
  <c r="I167" s="1"/>
  <c r="D58"/>
  <c r="D60"/>
  <c r="D61"/>
  <c r="D74"/>
  <c r="D66" s="1"/>
  <c r="D76"/>
  <c r="D68" s="1"/>
  <c r="D77"/>
  <c r="D69" s="1"/>
  <c r="D357"/>
  <c r="F357"/>
  <c r="G357"/>
  <c r="H357"/>
  <c r="E357"/>
  <c r="J306"/>
  <c r="H261"/>
  <c r="H262"/>
  <c r="F326"/>
  <c r="G326"/>
  <c r="H326"/>
  <c r="F269"/>
  <c r="G269"/>
  <c r="H269"/>
  <c r="H256"/>
  <c r="H259"/>
  <c r="G259"/>
  <c r="I165" l="1"/>
  <c r="I357"/>
  <c r="K269"/>
  <c r="K326"/>
  <c r="K344"/>
  <c r="K357"/>
  <c r="J357"/>
  <c r="K342"/>
  <c r="G258"/>
  <c r="H258"/>
  <c r="G256"/>
  <c r="H61"/>
  <c r="G61"/>
  <c r="G62"/>
  <c r="F58"/>
  <c r="F60"/>
  <c r="F61"/>
  <c r="F62"/>
  <c r="E61"/>
  <c r="E62"/>
  <c r="G15"/>
  <c r="G16"/>
  <c r="F15"/>
  <c r="F16"/>
  <c r="E15"/>
  <c r="E16"/>
  <c r="H39"/>
  <c r="G39"/>
  <c r="G40"/>
  <c r="F36"/>
  <c r="F38"/>
  <c r="F39"/>
  <c r="F40"/>
  <c r="E39"/>
  <c r="E40"/>
  <c r="D36"/>
  <c r="D38"/>
  <c r="D39"/>
  <c r="H23"/>
  <c r="G23"/>
  <c r="G24"/>
  <c r="F20"/>
  <c r="F22"/>
  <c r="F23"/>
  <c r="F24"/>
  <c r="E23"/>
  <c r="E24"/>
  <c r="D20"/>
  <c r="D22"/>
  <c r="D23"/>
  <c r="H157"/>
  <c r="H150"/>
  <c r="H143"/>
  <c r="H36"/>
  <c r="E77"/>
  <c r="F77"/>
  <c r="F69" s="1"/>
  <c r="G77"/>
  <c r="H75" l="1"/>
  <c r="H255"/>
  <c r="E256"/>
  <c r="J256" s="1"/>
  <c r="F256"/>
  <c r="K256" s="1"/>
  <c r="D261"/>
  <c r="E259"/>
  <c r="J259" s="1"/>
  <c r="E258"/>
  <c r="J258" s="1"/>
  <c r="F258"/>
  <c r="K258" s="1"/>
  <c r="E257"/>
  <c r="J257" s="1"/>
  <c r="E78"/>
  <c r="F78"/>
  <c r="G78"/>
  <c r="D258"/>
  <c r="I258" s="1"/>
  <c r="D256"/>
  <c r="I256" s="1"/>
  <c r="H283"/>
  <c r="G283"/>
  <c r="F283"/>
  <c r="E283"/>
  <c r="D283"/>
  <c r="H276"/>
  <c r="G276"/>
  <c r="F276"/>
  <c r="E276"/>
  <c r="D276"/>
  <c r="D269"/>
  <c r="I269" s="1"/>
  <c r="E269"/>
  <c r="J269" s="1"/>
  <c r="G262"/>
  <c r="F262"/>
  <c r="E262"/>
  <c r="D262"/>
  <c r="I262" s="1"/>
  <c r="G255"/>
  <c r="H67" l="1"/>
  <c r="K283"/>
  <c r="J283"/>
  <c r="K262"/>
  <c r="J262"/>
  <c r="K276"/>
  <c r="J276"/>
  <c r="I276"/>
  <c r="I283"/>
  <c r="D255"/>
  <c r="I255" s="1"/>
  <c r="F255"/>
  <c r="K255" s="1"/>
  <c r="E255"/>
  <c r="J255" s="1"/>
  <c r="G406"/>
  <c r="F406"/>
  <c r="E406"/>
  <c r="G399"/>
  <c r="F399"/>
  <c r="E399"/>
  <c r="G392"/>
  <c r="F392"/>
  <c r="E392"/>
  <c r="G385"/>
  <c r="F385"/>
  <c r="E385"/>
  <c r="G378"/>
  <c r="F378"/>
  <c r="E378"/>
  <c r="G371"/>
  <c r="F371"/>
  <c r="E371"/>
  <c r="E326"/>
  <c r="J326" s="1"/>
  <c r="G312"/>
  <c r="F312"/>
  <c r="E312"/>
  <c r="G305"/>
  <c r="F305"/>
  <c r="E305"/>
  <c r="G298"/>
  <c r="F298"/>
  <c r="E298"/>
  <c r="G291"/>
  <c r="F291"/>
  <c r="E291"/>
  <c r="F241"/>
  <c r="E241"/>
  <c r="G136"/>
  <c r="F136"/>
  <c r="E136"/>
  <c r="G178"/>
  <c r="F178"/>
  <c r="E178"/>
  <c r="G171"/>
  <c r="F171"/>
  <c r="E171"/>
  <c r="G129"/>
  <c r="F129"/>
  <c r="E129"/>
  <c r="G122"/>
  <c r="F122"/>
  <c r="E122"/>
  <c r="G115"/>
  <c r="F115"/>
  <c r="E115"/>
  <c r="G164"/>
  <c r="F164"/>
  <c r="E164"/>
  <c r="G108"/>
  <c r="F108"/>
  <c r="E108"/>
  <c r="G157"/>
  <c r="F157"/>
  <c r="E157"/>
  <c r="G101"/>
  <c r="F101"/>
  <c r="E101"/>
  <c r="G150"/>
  <c r="F150"/>
  <c r="E150"/>
  <c r="G143"/>
  <c r="F143"/>
  <c r="E143"/>
  <c r="K305" l="1"/>
  <c r="J305"/>
  <c r="K298"/>
  <c r="J298"/>
  <c r="K378"/>
  <c r="J378"/>
  <c r="K406"/>
  <c r="J406"/>
  <c r="K143"/>
  <c r="J143"/>
  <c r="K157"/>
  <c r="J157"/>
  <c r="K115"/>
  <c r="J115"/>
  <c r="K178"/>
  <c r="J178"/>
  <c r="K291"/>
  <c r="J291"/>
  <c r="K371"/>
  <c r="J371"/>
  <c r="K136"/>
  <c r="J136"/>
  <c r="K101"/>
  <c r="J101"/>
  <c r="K392"/>
  <c r="J392"/>
  <c r="K122"/>
  <c r="J122"/>
  <c r="K164"/>
  <c r="J164"/>
  <c r="K171"/>
  <c r="J171"/>
  <c r="K312"/>
  <c r="J312"/>
  <c r="K150"/>
  <c r="J150"/>
  <c r="K108"/>
  <c r="J108"/>
  <c r="K129"/>
  <c r="J129"/>
  <c r="K385"/>
  <c r="J385"/>
  <c r="K399"/>
  <c r="J399"/>
  <c r="J343"/>
  <c r="J344"/>
  <c r="J345"/>
  <c r="I344"/>
  <c r="J342"/>
  <c r="I342"/>
  <c r="G241"/>
  <c r="K241" l="1"/>
  <c r="J241"/>
  <c r="G341"/>
  <c r="E341"/>
  <c r="F341"/>
  <c r="J341" l="1"/>
  <c r="K341"/>
  <c r="H371"/>
  <c r="H378"/>
  <c r="H385"/>
  <c r="H392"/>
  <c r="H399"/>
  <c r="H406"/>
  <c r="H241"/>
  <c r="H291"/>
  <c r="H305"/>
  <c r="H299" s="1"/>
  <c r="I299" s="1"/>
  <c r="H312"/>
  <c r="I312" s="1"/>
  <c r="H29"/>
  <c r="H341"/>
  <c r="H164"/>
  <c r="H129"/>
  <c r="H171"/>
  <c r="H178"/>
  <c r="H136"/>
  <c r="H80"/>
  <c r="H298" l="1"/>
  <c r="H24"/>
  <c r="H42"/>
  <c r="H21"/>
  <c r="H37"/>
  <c r="H59"/>
  <c r="H62"/>
  <c r="H40"/>
  <c r="H22"/>
  <c r="H38"/>
  <c r="H76"/>
  <c r="H68" s="1"/>
  <c r="H60"/>
  <c r="H58"/>
  <c r="H74"/>
  <c r="H20"/>
  <c r="H77"/>
  <c r="H69" s="1"/>
  <c r="H31" s="1"/>
  <c r="H78"/>
  <c r="H70" s="1"/>
  <c r="H32" s="1"/>
  <c r="H349"/>
  <c r="H356"/>
  <c r="H79"/>
  <c r="H66" l="1"/>
  <c r="H28" s="1"/>
  <c r="H12" s="1"/>
  <c r="H53"/>
  <c r="H227"/>
  <c r="I227" s="1"/>
  <c r="H88"/>
  <c r="H30"/>
  <c r="H14" s="1"/>
  <c r="H16"/>
  <c r="H41"/>
  <c r="H54"/>
  <c r="H348"/>
  <c r="D406"/>
  <c r="I406" s="1"/>
  <c r="D399"/>
  <c r="I399" s="1"/>
  <c r="D392"/>
  <c r="I392" s="1"/>
  <c r="D385"/>
  <c r="I385" s="1"/>
  <c r="D378"/>
  <c r="I378" s="1"/>
  <c r="D371"/>
  <c r="I371" s="1"/>
  <c r="D341"/>
  <c r="I341" s="1"/>
  <c r="D326"/>
  <c r="I326" s="1"/>
  <c r="D305"/>
  <c r="I305" s="1"/>
  <c r="D298"/>
  <c r="I298" s="1"/>
  <c r="D291"/>
  <c r="I291" s="1"/>
  <c r="D241"/>
  <c r="I241" s="1"/>
  <c r="D136"/>
  <c r="I136" s="1"/>
  <c r="D178"/>
  <c r="I178" s="1"/>
  <c r="D171"/>
  <c r="I171" s="1"/>
  <c r="D129"/>
  <c r="I122"/>
  <c r="I115"/>
  <c r="D164"/>
  <c r="I164" s="1"/>
  <c r="D108"/>
  <c r="D157"/>
  <c r="I157" s="1"/>
  <c r="D101"/>
  <c r="D150"/>
  <c r="I150" s="1"/>
  <c r="D143"/>
  <c r="I143" s="1"/>
  <c r="I129" l="1"/>
  <c r="I127"/>
  <c r="H50"/>
  <c r="H87"/>
  <c r="H73"/>
  <c r="H65" s="1"/>
  <c r="H35"/>
  <c r="H34" s="1"/>
  <c r="H19"/>
  <c r="H57"/>
  <c r="H56" s="1"/>
  <c r="H15"/>
  <c r="H51"/>
  <c r="E75"/>
  <c r="E67" s="1"/>
  <c r="F75"/>
  <c r="F67" s="1"/>
  <c r="H49" l="1"/>
  <c r="H72"/>
  <c r="E29"/>
  <c r="F29"/>
  <c r="D75"/>
  <c r="D59"/>
  <c r="I59" s="1"/>
  <c r="H13"/>
  <c r="E36"/>
  <c r="F59"/>
  <c r="F37"/>
  <c r="F21"/>
  <c r="D37"/>
  <c r="I37" s="1"/>
  <c r="D21"/>
  <c r="I21" s="1"/>
  <c r="E60"/>
  <c r="E38"/>
  <c r="E22"/>
  <c r="E76"/>
  <c r="E68" s="1"/>
  <c r="E59"/>
  <c r="E37"/>
  <c r="E21"/>
  <c r="E58"/>
  <c r="E20"/>
  <c r="D28"/>
  <c r="F76"/>
  <c r="F68" s="1"/>
  <c r="F74"/>
  <c r="F66" s="1"/>
  <c r="E74"/>
  <c r="E66" s="1"/>
  <c r="H108"/>
  <c r="I108" s="1"/>
  <c r="D67" l="1"/>
  <c r="I67" s="1"/>
  <c r="I75"/>
  <c r="H27"/>
  <c r="H11" s="1"/>
  <c r="H10" s="1"/>
  <c r="H48"/>
  <c r="H64"/>
  <c r="D30"/>
  <c r="D14" s="1"/>
  <c r="E30"/>
  <c r="E14" s="1"/>
  <c r="E28"/>
  <c r="D50"/>
  <c r="D12"/>
  <c r="F28"/>
  <c r="E52"/>
  <c r="D52"/>
  <c r="H26" l="1"/>
  <c r="F30"/>
  <c r="F14" s="1"/>
  <c r="D29"/>
  <c r="F50"/>
  <c r="F12"/>
  <c r="E50"/>
  <c r="F52"/>
  <c r="E356"/>
  <c r="E13"/>
  <c r="E12" l="1"/>
  <c r="F356"/>
  <c r="G356"/>
  <c r="F349"/>
  <c r="G349"/>
  <c r="E349"/>
  <c r="E348" s="1"/>
  <c r="E73"/>
  <c r="E65" s="1"/>
  <c r="F73"/>
  <c r="F65" s="1"/>
  <c r="E51"/>
  <c r="F51"/>
  <c r="E80"/>
  <c r="F80"/>
  <c r="G80"/>
  <c r="F72" l="1"/>
  <c r="E72"/>
  <c r="J356"/>
  <c r="K356"/>
  <c r="K349"/>
  <c r="J349"/>
  <c r="G79"/>
  <c r="E57"/>
  <c r="E56" s="1"/>
  <c r="E35"/>
  <c r="E34" s="1"/>
  <c r="E19"/>
  <c r="F57"/>
  <c r="F56" s="1"/>
  <c r="F35"/>
  <c r="F34" s="1"/>
  <c r="F19"/>
  <c r="D31"/>
  <c r="E42"/>
  <c r="E79"/>
  <c r="G348"/>
  <c r="F348"/>
  <c r="F42"/>
  <c r="F79"/>
  <c r="G42"/>
  <c r="E49" l="1"/>
  <c r="E48" s="1"/>
  <c r="E27"/>
  <c r="F49"/>
  <c r="F48" s="1"/>
  <c r="F27"/>
  <c r="E41"/>
  <c r="K348"/>
  <c r="J348"/>
  <c r="G41"/>
  <c r="F13"/>
  <c r="E11"/>
  <c r="F41"/>
  <c r="F64" l="1"/>
  <c r="E64"/>
  <c r="F18"/>
  <c r="E18"/>
  <c r="F26" l="1"/>
  <c r="F11"/>
  <c r="F10" s="1"/>
  <c r="E26"/>
  <c r="E10"/>
  <c r="D53"/>
  <c r="D364" l="1"/>
  <c r="I364" s="1"/>
  <c r="D51"/>
  <c r="I51" s="1"/>
  <c r="D80"/>
  <c r="I80" s="1"/>
  <c r="D78" l="1"/>
  <c r="D70" s="1"/>
  <c r="D62"/>
  <c r="D57"/>
  <c r="I57" s="1"/>
  <c r="I88"/>
  <c r="D35"/>
  <c r="I35" s="1"/>
  <c r="D19"/>
  <c r="I19" s="1"/>
  <c r="D73"/>
  <c r="D65" s="1"/>
  <c r="I62"/>
  <c r="D40"/>
  <c r="I40" s="1"/>
  <c r="D24"/>
  <c r="I24" s="1"/>
  <c r="I29"/>
  <c r="D56"/>
  <c r="I56" s="1"/>
  <c r="D42"/>
  <c r="I42" s="1"/>
  <c r="J42" s="1"/>
  <c r="K42" s="1"/>
  <c r="D87"/>
  <c r="I87" s="1"/>
  <c r="D356"/>
  <c r="I356" s="1"/>
  <c r="D363"/>
  <c r="I363" s="1"/>
  <c r="J363" s="1"/>
  <c r="K363" s="1"/>
  <c r="D79"/>
  <c r="I79" s="1"/>
  <c r="D349"/>
  <c r="I349" s="1"/>
  <c r="D15" l="1"/>
  <c r="D41"/>
  <c r="I41" s="1"/>
  <c r="J41" s="1"/>
  <c r="K41" s="1"/>
  <c r="I73"/>
  <c r="I78"/>
  <c r="D13"/>
  <c r="I13" s="1"/>
  <c r="D34"/>
  <c r="I34" s="1"/>
  <c r="D72"/>
  <c r="I72" s="1"/>
  <c r="D348"/>
  <c r="I348" s="1"/>
  <c r="I65" l="1"/>
  <c r="D27"/>
  <c r="I27" s="1"/>
  <c r="I70"/>
  <c r="D32"/>
  <c r="I32" s="1"/>
  <c r="D54"/>
  <c r="I54" s="1"/>
  <c r="D49"/>
  <c r="I49" s="1"/>
  <c r="D64"/>
  <c r="I64" s="1"/>
  <c r="D11" l="1"/>
  <c r="I11" s="1"/>
  <c r="D48"/>
  <c r="I48" s="1"/>
  <c r="D26"/>
  <c r="I26" s="1"/>
  <c r="D16"/>
  <c r="I16" s="1"/>
  <c r="D18"/>
  <c r="D10" l="1"/>
  <c r="H101"/>
  <c r="I101" s="1"/>
  <c r="G60" l="1"/>
  <c r="J60" s="1"/>
  <c r="G38"/>
  <c r="J38" s="1"/>
  <c r="G22"/>
  <c r="J22" s="1"/>
  <c r="G76"/>
  <c r="J76" l="1"/>
  <c r="G68"/>
  <c r="J68" s="1"/>
  <c r="J90"/>
  <c r="G75"/>
  <c r="G59"/>
  <c r="G37"/>
  <c r="G21"/>
  <c r="G30" l="1"/>
  <c r="K59"/>
  <c r="J59"/>
  <c r="K75"/>
  <c r="J75"/>
  <c r="G67"/>
  <c r="G29" s="1"/>
  <c r="J30"/>
  <c r="K21"/>
  <c r="J21"/>
  <c r="K37"/>
  <c r="J37"/>
  <c r="G36"/>
  <c r="J36" s="1"/>
  <c r="G58"/>
  <c r="J58" s="1"/>
  <c r="G20"/>
  <c r="J20" s="1"/>
  <c r="G52"/>
  <c r="J52" s="1"/>
  <c r="G74"/>
  <c r="J74" l="1"/>
  <c r="G66"/>
  <c r="J66" s="1"/>
  <c r="K67"/>
  <c r="J67"/>
  <c r="G14"/>
  <c r="K88"/>
  <c r="J88"/>
  <c r="G73"/>
  <c r="G65" s="1"/>
  <c r="G51"/>
  <c r="G57"/>
  <c r="G35"/>
  <c r="G19"/>
  <c r="G28" l="1"/>
  <c r="J14"/>
  <c r="J87"/>
  <c r="K87"/>
  <c r="K57"/>
  <c r="J57"/>
  <c r="G56"/>
  <c r="K51"/>
  <c r="J51"/>
  <c r="K19"/>
  <c r="J19"/>
  <c r="K29"/>
  <c r="J29"/>
  <c r="G13"/>
  <c r="K35"/>
  <c r="J35"/>
  <c r="K73"/>
  <c r="J73"/>
  <c r="G27"/>
  <c r="G72"/>
  <c r="J28"/>
  <c r="G34"/>
  <c r="G50"/>
  <c r="J50" s="1"/>
  <c r="K34" l="1"/>
  <c r="J34"/>
  <c r="J72"/>
  <c r="K72"/>
  <c r="K65"/>
  <c r="J65"/>
  <c r="G49"/>
  <c r="K13"/>
  <c r="J13"/>
  <c r="K56"/>
  <c r="J56"/>
  <c r="G12"/>
  <c r="G64"/>
  <c r="G18"/>
  <c r="H52"/>
  <c r="J12" l="1"/>
  <c r="K18"/>
  <c r="J18"/>
  <c r="K27"/>
  <c r="J27"/>
  <c r="G11"/>
  <c r="K64"/>
  <c r="J64"/>
  <c r="K49"/>
  <c r="J49"/>
  <c r="G48"/>
  <c r="G26"/>
  <c r="J26" l="1"/>
  <c r="K26"/>
  <c r="K48"/>
  <c r="J48"/>
  <c r="K11"/>
  <c r="J11"/>
  <c r="G10"/>
  <c r="J10" l="1"/>
  <c r="K10"/>
  <c r="H18"/>
  <c r="I18" s="1"/>
  <c r="I10"/>
</calcChain>
</file>

<file path=xl/sharedStrings.xml><?xml version="1.0" encoding="utf-8"?>
<sst xmlns="http://schemas.openxmlformats.org/spreadsheetml/2006/main" count="763" uniqueCount="241">
  <si>
    <t>Источники финансового обеспечения</t>
  </si>
  <si>
    <t>всего</t>
  </si>
  <si>
    <t>областной бюджет</t>
  </si>
  <si>
    <t>федеральный бюджет (прогнозно)</t>
  </si>
  <si>
    <t>внебюджетные источники (прогнозно)</t>
  </si>
  <si>
    <t>министерство сельского хозяйства  области</t>
  </si>
  <si>
    <t>местные бюджеты (прогнозно)</t>
  </si>
  <si>
    <t>в том числе проектная часть:</t>
  </si>
  <si>
    <t>в том числе по исполнителям:</t>
  </si>
  <si>
    <t>управление ветеринарии Правительства области</t>
  </si>
  <si>
    <t>Подпрограмма 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продовольствия"</t>
  </si>
  <si>
    <t>Подпрограмма 2 "Развитие мелиорации земель сельскохозяйственного назначения Саратовской области"</t>
  </si>
  <si>
    <t>Подпрограмма 4 "Обеспечение реализации государственной программы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</t>
  </si>
  <si>
    <t>Мероприятие 4.2 "Оказание услуг по организации реализации сельскохозяйственной продукции и информационно-консультационному обеспечению агропромышленного комплекса области"</t>
  </si>
  <si>
    <t>Мероприятие 4.1 "Оказание услуг по административно-хозяйственному и архивному обслуживанию органов исполнительной власти области"</t>
  </si>
  <si>
    <t>Мероприятие 4.3 "Проведение выставок, семинаров, конкурсов, презентаций"</t>
  </si>
  <si>
    <t>Мероприятие 4.4 "Разработка приоритетных научных исследований"</t>
  </si>
  <si>
    <t>Мероприятие 4.6 "Оказание ветеринарных услуг и проведение мероприятий по предупреждению и ликвидации болезней животных и их лечению"</t>
  </si>
  <si>
    <t>Ведомственный проект 1.1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 в Саратовской области"</t>
  </si>
  <si>
    <t>Региональный проект 1.1 "Экспорт продукции агропромышленного комплекса"</t>
  </si>
  <si>
    <t>Мероприятие 4.7 "Государственная поддержка кадрового потенциала агропромышленного комплекса Саратовской области"</t>
  </si>
  <si>
    <t>1.1.1 Реализация мероприятий в области мелиорации земель сельскохозяйственного назначения"</t>
  </si>
  <si>
    <t>Мероприятие 1.1 "Развитие товарной аквакультуры"</t>
  </si>
  <si>
    <t>Мероприятие 1.2 "Развитие птицеводства"</t>
  </si>
  <si>
    <t xml:space="preserve">Мероприятие 1.3 "Возмещение части затрат сельскохозяйственным потребительским кооперативам, связанных с предоставлением услуг по реализации сельскохозяйственной продукции" </t>
  </si>
  <si>
    <t>Мероприятие 1.4 "Проведение противоэпизоотических мероприятий"</t>
  </si>
  <si>
    <t>Мероприятие 1.5 "Предотвращение заноса и распространения вируса африканской чумы свиней на территории Саратовской области"</t>
  </si>
  <si>
    <t xml:space="preserve">Государственная программа Саратовской области "Развитие сельского хозяйства и регулирование рынков сельскохозяйственной продукции, сырья и продовольствия в Саратовской области" </t>
  </si>
  <si>
    <t>Утверждено в законе об областном бюджете на соответствующий год</t>
  </si>
  <si>
    <t>Процент исполнения</t>
  </si>
  <si>
    <t xml:space="preserve">управление ветеринарии Правительства области
</t>
  </si>
  <si>
    <t>Сведения</t>
  </si>
  <si>
    <t>(гр. 7 (кассовое исполнение) / гр. 6)</t>
  </si>
  <si>
    <t>в том числе софинансируемые из федерального бюджета</t>
  </si>
  <si>
    <t>в том числе на софинансирование расходных обязательств области</t>
  </si>
  <si>
    <t>фактическое исполнение</t>
  </si>
  <si>
    <t>кассовое исполнение</t>
  </si>
  <si>
    <t xml:space="preserve">Исполнено </t>
  </si>
  <si>
    <t>(тыс рублей)</t>
  </si>
  <si>
    <t>Наименование  государственной программы, подпрограммы, проектов (программ), ведомственной целевой программы, мероприятий, контрольных событий подпрограммы</t>
  </si>
  <si>
    <t>Ответственный исполнитель, соисполнитель, участник государственной программы (подпрограммы), плательщик (далее - исполнитель)</t>
  </si>
  <si>
    <t>Предусмотрено в государственной программе</t>
  </si>
  <si>
    <t>Выделены лимиты бюджетных обязательств                                      за счет средств областного бюджета</t>
  </si>
  <si>
    <t>(гр. 8 (фактическое исполнение)/ гр. 4)</t>
  </si>
  <si>
    <t>(гр. 7 (кассовое исполнение)/ гр. 5)</t>
  </si>
  <si>
    <t>о расходах на реализацию государственной программы Саратовской области «Развитие сельского хозяйства и регулирование рынков</t>
  </si>
  <si>
    <t xml:space="preserve"> сельскохозяйственной продукции, сырья и продовольствия в Саратовской области» в соответствии с планом мониторинга,</t>
  </si>
  <si>
    <t>и сельскохозяйственной потребительской кооперации» (в целях выполнения задач федерального проекта «Создание системы поддержки фермеров</t>
  </si>
  <si>
    <r>
      <rPr>
        <b/>
        <sz val="13"/>
        <color indexed="8"/>
        <rFont val="Times New Roman"/>
        <family val="1"/>
        <charset val="204"/>
      </rPr>
      <t>Региональный проект 1.2 «Создание системы поддержки фермеров 
и сельскохозяйственной потребительской кооперации» (в целях выполнения задач федерального проекта «Создание системы поддержки фермеров 
и развитие сельской кооперации»)</t>
    </r>
    <r>
      <rPr>
        <sz val="13"/>
        <color indexed="8"/>
        <rFont val="Times New Roman"/>
        <family val="1"/>
        <charset val="204"/>
      </rPr>
      <t xml:space="preserve">
</t>
    </r>
  </si>
  <si>
    <t>1.2.1 «Грантовая поддержка крестьянским (фермерским) хозяйствам»</t>
  </si>
  <si>
    <t>1.2.2 «Возмещение части понесенных затрат сельскохозяйственными потребительскими кооперативами»</t>
  </si>
  <si>
    <t>1.2.3 «Осуществление деятельности центра компетенций в сфере сельскохозяйственной кооперации и поддержки фермеров»</t>
  </si>
  <si>
    <t>1.2.4 «Финансовое обеспечение затрат на осуществление деятельности центра компетенций в сфере сельскохозяйственной кооперации и поддержки фермеров (в рамках достижения соответствующих задач федерального проекта)»</t>
  </si>
  <si>
    <t>Процессная часть</t>
  </si>
  <si>
    <t>Проектная часть</t>
  </si>
  <si>
    <t>Ответственный исполнитель, соисполнитель, участник</t>
  </si>
  <si>
    <t>Номер и наименование целевого показателя</t>
  </si>
  <si>
    <t>министерство сельского хозяйства области</t>
  </si>
  <si>
    <t>Целевой показатель 4.3 "Обеспеченность надлежащего содержания административного здания и прилегающей территории" (тыс. кв. м)</t>
  </si>
  <si>
    <t>Целевой показатель 4.2 "Количество субъектов малого и среднего предпринимательства, получивших поддержку в виде передачи в пользование государственного имущества на льготных условиях" (единиц)</t>
  </si>
  <si>
    <t>Целевой показатель 4.8 "Количество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бюджета" (единиц)</t>
  </si>
  <si>
    <t>Целевой показатель 4.6 "Количество разработанных научно-практических рекомендаций и мероприятий" (единиц)</t>
  </si>
  <si>
    <t>Целевой показатель 4.5 "Доля охвата сельскохозяйственных животных и птиц профилактическими мероприятиями против особо опасных и карантинных заболеваний от общего количества сельскохозяйственных животных в хозяйствах всех категорий" (процентов)</t>
  </si>
  <si>
    <t>Целевой показатель 4.7 "Количество молодых специалистов, получивших государственную поддержку" (единиц)</t>
  </si>
  <si>
    <t>Целевой показатель 4.9 "Объем располагаемых ресурсов домашних хозяйств (в среднем на 1 члена домашнего хозяйства в месяц) в сельской местности" (рублей)</t>
  </si>
  <si>
    <t>Мероприятие 2.1 "Возмещение части затрат на гидромелиоративные                                      мероприятия; культуртехнические                                                 мероприятия на мелиорированных землях   (орошаемых и (или) осушаемых),  вовлекаемых в сельскохозяйственный оборот"</t>
  </si>
  <si>
    <t>Наименование государственной программы, подпрограммы, проекта (программы), мероприятий проекта (программы), ведомственных целевых программ, мероприятий ведомственных целевых программ, мероприятий и контрольных событий подпрограмм</t>
  </si>
  <si>
    <t>плановое значение</t>
  </si>
  <si>
    <t>фактическое значение</t>
  </si>
  <si>
    <t>степень выполнения, процентов</t>
  </si>
  <si>
    <t>Примечание (причины невыполнения целевых показателей, недостижения ожидаемых результатов)</t>
  </si>
  <si>
    <t>Целевой показатель 2.1 "Ввод в эксплуатацию мелиорируемых земель, принадлежащих сельскохозяйственным товаропроизводителям на праве собственности или переданных им в пользование в установленном порядке" (га)</t>
  </si>
  <si>
    <t>Целевой показатель 4.1 "Количество проведенных консультаций" (шт)</t>
  </si>
  <si>
    <t>Региональный проект 1.1 "Экспорт продукции агропромышленного комплекса" (в целях выполнения задач федерального проекта "Экспорт продукции агропромышленного комплекса")</t>
  </si>
  <si>
    <t>1.1.1 "Реализация мероприятий в области мелиорации земель сельскохозяйственного назначения</t>
  </si>
  <si>
    <t>1.2.1 "Грантовая поддержка крестьянским (фермерским) хозяйствам"</t>
  </si>
  <si>
    <t>1.2.2 "Возмещение части понесенных затрат сельскохозяйственными потребительскими кооперативами"</t>
  </si>
  <si>
    <t>1.2.3 "Осуществление деятельности центра компетенций в сфере сельскохозяйственной кооперации и поддержки фермеров"</t>
  </si>
  <si>
    <t>1.2.4 "Финансовое обеспечение затрат на осуществление деятельности центра компетенций в сфере сельскохозяйственной кооперации и поддержки фермеров (в рамках достижения соответствующих задач федерального проекта)"</t>
  </si>
  <si>
    <t>Мероприятие 1.3 "Возмещение части затрат сельскохозяйственным потребительским кооперативам, связанных с предоставлением услуг по реализации сельскохозяйственной продукции"</t>
  </si>
  <si>
    <t>Мероприятие 1.7 "Возмещение части затрат на уплату процентов по инвестиционным кредитам (займам) в агропромышленном комплексе"</t>
  </si>
  <si>
    <t>Мероприятие 2.1 "Возмещение части затрат на гидромелиоративные мероприятия; культуртехнические мероприятия на мелиорированных землях (орошаемых и (или) осушаемых), вовлекаемых в сельскохозяйственный оборот"</t>
  </si>
  <si>
    <t>повышение финансовой устойчивости малых форм хозяйствования за счет возмещения части затрат на уплату процентов по  долгосрочным, среднесрочным и краткосрочным кредитам, привлеченным до 1 января 2017 года</t>
  </si>
  <si>
    <t>обеспечение финансирования затрат, связанных с осуществлением текущей деятельности Центра компетенций в сфере сельскохозяйственной кооперации и поддержки фермеров</t>
  </si>
  <si>
    <t>обеспечение бесперебойной эксплуатации административного здания и надлежащего содержания административного здания и прилегающей территории - 5,026 тыс. кв.м</t>
  </si>
  <si>
    <t>содействие сельскохозяйственным товаропроизводителям и предприятиям пищевой и перерабатывающей промышленности области в продвижении сельскохозяйственной продукции и продуктов ее переработки на российский и мировой рынки; количество агропромышленных выставок с участием предприятий агропромышленного комплекса области при государственной поддержке из областного бюджета - 1 ед</t>
  </si>
  <si>
    <t>За счет средств областного бюджета осуществлялось финансирования затрат по текущей деятельности Центра компетенций</t>
  </si>
  <si>
    <t>Ведомственный проект 1.1 "Развитие отраслей агропромышленного комплекса, обеспечивающих ускоренное импортозамещение основных видов сельскохозяйственной продукции, сырья и продовольствия в Саратовской области", в том числе:</t>
  </si>
  <si>
    <t>Сведения о выполнении/невыполнении проектов (программ), мероприятий проектов (программ), мероприятий ведомственных целевых программ, мероприятий, контрольных событий подпрограммы                                                                                                                                                                                (достижение соответствующих ожидаемых результатов)</t>
  </si>
  <si>
    <t>своевременное обеспечение лекарственными средствами и препаратами для ветеринарного применения оперативной диагностики и профилактической вакцинации животных (птицы) в зонах высокого риска возникновения очагов заразных болезней, создание условий для проведения профилактических мероприятий по предупреждению очагов заразных болезней животных, обеспечение населения качественной животноводческой продукцией, поступающей от отечественных производителей</t>
  </si>
  <si>
    <t>1.1.15.1 "Возмещение части затрат на закладку и уход за многолетними плодовыми и ягодными насаждениями и виноградниками"</t>
  </si>
  <si>
    <t>1.1.15.2 "Возмещение части затрат по наращиванию маточного поголовья овец и коз"</t>
  </si>
  <si>
    <t>1.1.15.3 "Поддержка начинающих фермеров"</t>
  </si>
  <si>
    <t>1.1.15.4 "Развитие семейных животноводческих ферм"</t>
  </si>
  <si>
    <t>1.1.15.5 "Грантовая поддержка сельскохозяйственных потребительских кооперативов для развития материально-технической базы"</t>
  </si>
  <si>
    <t>1.1.15.6 "Возмещение части процентной ставки по долгосрочным, среднесрочным и краткосрочным кредитам, взятым малыми формами хозяйствования"</t>
  </si>
  <si>
    <t>1.1.15.7 "Повышение продуктивности в молочном скотоводстве"</t>
  </si>
  <si>
    <t>1.1.15.8 "Поддержка производства зерновых и зернобобовых культур"</t>
  </si>
  <si>
    <t>1.1.15.9 "Поддержка производства масличных культур (за исключением рапса и сои)"</t>
  </si>
  <si>
    <t>1.1.16 "Поддержка сельскохозяйственного производства по отдельным подотраслям растениеводства и животноводства", в том числе:</t>
  </si>
  <si>
    <t>1.1.16.1 "Повышение продуктивности в молочном скотоводстве"</t>
  </si>
  <si>
    <t>1.1.16.2 "Поддержка племенного животноводства"</t>
  </si>
  <si>
    <t>1.1.16.3 "Поддержка производства и реализации тонкорунной и полутонкорунной шерсти"</t>
  </si>
  <si>
    <t>1.1.16.4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растениеводства"</t>
  </si>
  <si>
    <t>1.1.16.5 "Возмещение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животноводства"</t>
  </si>
  <si>
    <t>1.1.16.6 "Поддержка отдельных подотраслей растениеводства"</t>
  </si>
  <si>
    <t>1.1.16.7 "Содержание товарного маточного поголовья крупного рогатого скота мясных пород и их помесей"</t>
  </si>
  <si>
    <t>1.1.16.8 "Возмещение части затрат по наращиванию маточного поголовья овец и коз"</t>
  </si>
  <si>
    <t>1.1.17 "Средства для достижения показателей результативности по повышению продуктивности в молочном скотоводстве"</t>
  </si>
  <si>
    <t>1.1.15 "Стимулирование развития приоритетных подотраслей агропромышленного комплекса и развитие малых форм хозяйствования", в том числе:</t>
  </si>
  <si>
    <t xml:space="preserve"> 1.1.3 Государственная поддержка производства масличных культур</t>
  </si>
  <si>
    <t>Мероприятие 1.7 "Возмещение части затрат на уплату процентов по инвестиционным кредитам (займам) в агропромышленном комплексе" (включая "Средства для достижения показателей результативности по инвестиционным кредитам (займам) в агропромышленном комплексе")</t>
  </si>
  <si>
    <t>1.1.15 «Стимулирование развития приоритетных подотраслей агропромышленного комплекса и развитие малых форм хозяйствования», в том числе:</t>
  </si>
  <si>
    <t>Площадь закладки многолетних насаждений - 360 га</t>
  </si>
  <si>
    <t>Целевой показатель 1.37 "Прирост маточного поголовья овец и коз в сельскохозяйственных организациях, крестьянских (фермерских) хозяйствах, включая индивидуальных предпринимателей, за отчетный год по отношению к предыдущему году" (тыс. голов)</t>
  </si>
  <si>
    <t>Годовой показатель</t>
  </si>
  <si>
    <t>Целевой показатель 1.54 "Количество крестьянских (фермерских) хозяйств, осуществляющих проекты создания и развития своих хозяйств с помощью грантовой поддержки", единиц</t>
  </si>
  <si>
    <t>Целевой показатель 1.55 "Прирост объема сельскохозяйственной продукции, произведенной в отчетном году крестьянскими (фермерскими) хозяйствами, включая индивидуальных предпринимателей, получившими грантовую поддержку, за последние пять лет (включая отчетный период), по отношению к предыдущему году" (процентов)</t>
  </si>
  <si>
    <t>Целевой показатель 1.56 "Количество сельскохозяйственных потребительских кооперативов, развивающих свою материально-техническую базу с помощью грантовой поддержки", единиц</t>
  </si>
  <si>
    <t>развитие материально-технической базы 4 сельскохозяйственных потребительских кооперативов; организация их деятельности по заготовке, хранению, подработке, переработке, сортировке, убою, первичной переработке сельскохозяйственной продукции, решение вопросов сбыта продукции, произведенной сельхозтоваропроизводителями; прирост объема сельскохозяйственной продукции, реализованной в отчетном году сельскохозяйственными потребительскими кооперативами, получившими средства государственной поддержки, за последние пять лет (включая отчетный период), по отношению к предыдущему году составит 10%</t>
  </si>
  <si>
    <t>Целевой показатель 1.60 "Количество высокопроизводительных рабочих мест" (единиц)</t>
  </si>
  <si>
    <t>Целевой показатель 1.22 "Прирост производства молока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субсидии, за отчетный период по отношению к среднему за 5 лет, предшествующих текущему, объему производства молока" (тыс. т)</t>
  </si>
  <si>
    <t>1.1.15.8 «Поддержка производства зерновых и зернобобовых культур»</t>
  </si>
  <si>
    <t>Целевой показатель 1.9 "Валовой сбор зерновых и зернобобовых культур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субсидии" (тыс. т)</t>
  </si>
  <si>
    <t>1.1.15.9 «Поддержка производства масличных культур (за исключением рапса и сои)»</t>
  </si>
  <si>
    <t>Целевой показатель 1.11 "Валовой сбор масличных культур (за исключением рапса и сои)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субсидии" (тыс. т)</t>
  </si>
  <si>
    <t>1.1.16 «Поддержка сельскохозяйственного производства по отдельным подотраслям растениеводства и животноводства», в том числе:</t>
  </si>
  <si>
    <t>Целевой показатель 1.21 "Производство молока в сельскохозяйственных организациях, крестьянских (фермерских) хозяйствах, включая индивидуальных предпринимателей), являющихся получателями субсидии" (тыс. т)</t>
  </si>
  <si>
    <t>стабилизация производства продукции животноводства; производство молока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- 99,6 тыс. тонн</t>
  </si>
  <si>
    <t>создание условий для максимального обеспечения сельскохозяйственных товаропроизводителей отечественным племенным материалом сельскохозяйственных животных и птицы;  племенное маточное поголовье сельскохозяйственных животных составит 17 тыс. усл. голов</t>
  </si>
  <si>
    <t>Целевой показатель 1.23 "Объем произведенной шерсти, полученной от тонкорунных и полутонкорунных пород овец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организациям" (т)</t>
  </si>
  <si>
    <t>увеличение производства  и реализации тонкорунной и полутонкорунной шерсти, повышение занятости, доходов и уровня жизни населения на территориях  традиционного содержания овец; объем произведенной шерсти, полученной от тонкорунных и полутонкорунных пород овец  в сельскохозяйственных организациях, крестьянских (фермерских) хозяйствах, включая индивидуальных предпринимателей, реализующих такую продукцию отечественным перерабатывающим организациям, составит 185 тонн</t>
  </si>
  <si>
    <t>Целевой показатель 1.40 "Доля застрахованной посевной (посадочной) площади в общей посевной (посадочной) площади                           (в условных единицах площади)" (процентов)</t>
  </si>
  <si>
    <t>страхование рисков потери доходов при производстве продукции растениеводства в случаях утраты (гибели) урожая сельскохозяйственных культур; доля застрахованной (посадочной) площади в общей посевной (посадочной) площади составит 0,3 %</t>
  </si>
  <si>
    <t>Целевой показатель 1.41 "Доля застрахованного поголовья сельскохозяйственных животных в общем поголовье сельскохозяйственных животных" (процентов)</t>
  </si>
  <si>
    <t>страхование рисков потери доходов при производстве продукции животноводства в случаях гибели сельскохозяйственных животных; доля застрахованного поголовья сельскохозяйственных животных в общем поголовье составит 4,3 %</t>
  </si>
  <si>
    <t>Целевой показатель 1.15 "Валовой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субсидии" (тыс. т)</t>
  </si>
  <si>
    <t>стабилизация производства продукции растениеводства;  размер посевных площадей, занятых зерновыми, зернобобовыми, масличными и кормовыми сельскохозяйственными культурами в области в сельскохозяйственных организациях, крестьянских (фермерских) хозяйствах, включая индивидуальных предпринимателей), являющихся получателями субсидии - 1000 тыс. га;  доля площади, засеваемой элитными семенами, в сельскохозяйственных организациях, крестьянских (фермерских) хозяйствах, включая индивидуальных предпринимателей), являющихся получателями субсидии, в общей площади посевов, занятой семенами сортов растений - 1%, 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- 50 тыс. т, объем произведенных семян подсолнечника - 25,32 т</t>
  </si>
  <si>
    <t>Целевой показатель 1.25 "Размер посевных площадей, занятых зерновыми, зернобобовыми, масличными и кормовыми сельскохозяйственными культурами в области в сельскохозяйственных организациях, крестьянских (фермерских) хозяйствах, включая индивидуальных предпринимателей), являющихся получателями субсидии" (тыс. га)</t>
  </si>
  <si>
    <t>Целевой показатель 1.31 "Доля площади, засеваемой элитными семенами, в сельскохозяйственных организациях, крестьянских (фермерских) хозяйствах, включая индивидуальных предпринимателей), являющихся получателями субсидии, в общей площади посевов, занятой семенами сортов растений" (процентов)</t>
  </si>
  <si>
    <t>Целевой показатель 1.58 "Объем произведенных семян подсолнечника" (т)</t>
  </si>
  <si>
    <t>Целевой показатель 1.34 "Численность товарного поголовья коров специализированных мясных пород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субсидии" (тыс. голов)</t>
  </si>
  <si>
    <t>численность товарного поголовья коров специализированных мясных пород  в сельскохозяйственных организациях, крестьянских (фермерских) хозяйствах, включая индивидуальных предпринимателей, составит 22,2 тыс. голов</t>
  </si>
  <si>
    <t>Целевой показатель 1.36 "Маточное поголовье овец и коз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субсидии" (тыс. голов)</t>
  </si>
  <si>
    <t>наращивание поголовья овец на территориях их традиционного содержания, повышение занятости, доходов и уровня жизни населения этих территорий; маточное поголовье овец и коз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субсидии, составит 110,1 тыс. голов.</t>
  </si>
  <si>
    <t>Целевой показатель 1.61 "Ввод в эксплуатацию мелиорируемых земель для выращивания экспортно 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пользования" (га)</t>
  </si>
  <si>
    <t xml:space="preserve">повышение конкурентоспособности продукции агропромышленного комплекса на рынках зарубежных стран; расширение географии экспорта и ассортимента продукции агропромышленного комплекса, поставляемой  на экспорт; ввод в эксплуатацию мелиорируемых земель для выращивания экспортно ориентированной сельскохозяйст-венной продукции за счет реконструкции, технического перевооружения и строительства новых мелиоративных систем общего и индивидуального пользования 773 га
</t>
  </si>
  <si>
    <t>Целевой показатель 1.66 "Количество крестьянских (фермерских) хозяйств, получивших государственную поддержку, в том числе в рамках федерального проекта" (единиц)</t>
  </si>
  <si>
    <t>Целевой показатель 1.67 "Количество сельскохозяйственных потребительских кооперативов, получивших государственную поддержку, в том числе в рамках федерального проекта" (единиц)</t>
  </si>
  <si>
    <t>Целевой показатель 1.68 "Количество действующих центров компетенций в сфере сельскохозяйственной кооперации и поддержки фермеров" (единиц)</t>
  </si>
  <si>
    <t>обеспечение деятельности Центра компетенций в сфере сельскохозяйственной кооперации и поддержки фермеров в Саратовской области</t>
  </si>
  <si>
    <t>обеспечена деятельность Центра компетенций в сфере сельскохозяйственной кооперации и поддержки фермеров в Саратовской области</t>
  </si>
  <si>
    <t>обеспечено финансирование затрат, связанных с осуществлением текущей деятельности Центра компетенций в сфере сельскохозяйственной кооперации и поддержки фермеров</t>
  </si>
  <si>
    <t>увеличение объемов производства продукции товарной аквакультуры, включая посадачный материал, на приспособленных и специализированных прудах, до 5325,0 тонн за счет развития естественной кормовой базы и приобретения специализированных комбикормов,  рыбопосадочного материала,  специализированной техники, оборудования и технологий</t>
  </si>
  <si>
    <t>Целевой показатель 1.80 "Объем производства продукции товарной аквакультуры, включая посадочный материал" (т)</t>
  </si>
  <si>
    <t>Целевой показатель 1.71 "Производство яиц в хозяйствах всех категорий" (млн шт)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</si>
  <si>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 - 26,1 тыс. т.; производство яиц в хозяйствах всех категорий - 929,8 млн.шт., в сельскохозяйственных организациях, крестьянских (фермерских) хозяйствах, включая индивидуальных предпринимателей - 487,2 млн. шт.</t>
  </si>
  <si>
    <t>Целевой показатель 1.72 "Производство яиц в сельскохозяйственных организациях, крестьянских (фермерских) хозяйствах, включая индивидуальных предпринимателей" (млн шт)</t>
  </si>
  <si>
    <t>Целевой показатель 1.73 "Производство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предпринимателей" (тыс тонн)</t>
  </si>
  <si>
    <t>Целевой показатель 1.74 "Прирост численности членов (в том числе ассоциированных членов) сельскохозяйственных потребительских кооперативов, получивших поддержку" (процентов)</t>
  </si>
  <si>
    <t>прирост численности членов (ассоциированных членов) сельскохозяйственных потребительских кооперативов, получивших поддержку, составит 3 %, объем отгруженных товаров, выполненных работ и услуг собственными силами сельскохозяйственных потребительских кооперативов, получивших поддержку, возрастет на 2,8 %, будет организован гарантированный сбыт произведенной сельхозпродукции</t>
  </si>
  <si>
    <t>Целевой показатель 1.75 "Прирост объема отгруженных товаров, выполненных работ и услуг собственными силами сельскохозяйственных потребительских кооперативов, получивших поддержку" (процентов)</t>
  </si>
  <si>
    <t>Целевой показатель 1.76 "Количество приобретенных средств для ветеринарного применения" (л)</t>
  </si>
  <si>
    <t>своевременное обеспечение ветеринарными лекарственными средствами и препаратами для оперативной диагностики и профилактической вакцинации животных (птицы) в зонах высокого риска возникновения очагов заразных болезней, создание условий для проведения профилактических мероприятий по предупреждению очагов заразных болезней животных, обеспечения населения качественной животноводческой продукцией; количество приобретенных средств для ветеринарного применения - 400 л.</t>
  </si>
  <si>
    <t>Целевой показатель 1.77 "Количество приобретенных наборов для диагностики африканской чумы свиней" (набор)</t>
  </si>
  <si>
    <t>обеспечение эпизоотического благополучия территории области и реализация системы мер по предупреждению распространения и ликвидации африканской чумы свиней (АЧС); количество приобретенных наборов для диагностики африканской чумы свиней - 18 ед</t>
  </si>
  <si>
    <t xml:space="preserve">повышение финансовой устойчивости предприятий и организаций АПК области за счет возмещения части затрат на уплату процентов по инвестиционным кредитам, привлеченным до 1 января 2017 года </t>
  </si>
  <si>
    <t xml:space="preserve">снижение природных рисков, связанных с размещением большей части сельскохозяйственного производства в зоне рискованного земледелия, внедрение инновационных способов, методов и технологий орошения земель сельскохозяйственного назначения; ввод в эксплуатацию мелиорируемых земель, принадлежащих сельскохозяйственным товаропроизводителям на праве собственности или переданных им в пользование в установленном порядке - 5000,0 га  </t>
  </si>
  <si>
    <t>обеспечивались бесперебойная эксплуатация административного здания и надлежащее содержание административного здания и прилегающей территории - 5,026 тыс. кв.м</t>
  </si>
  <si>
    <t>обеспечение научного сопровождения реализации Государственной программы, разработка методических рекомендаций по ведению сельскохозяйственного производства с учетом природно-климатических условий области; количество разработанных научно-практических рекомендаций и мероприятий - 5 ед</t>
  </si>
  <si>
    <t>В целях формирования программы научно-исследовательских и опытно-конструкторских разработок на 2020 год проведены заседания секций научно-технического Совета министерства сельского хозяйства Саратовской области</t>
  </si>
  <si>
    <t>осуществлялось своевременное обеспечение лекарственными средствами и препаратами для ветеринарного применения оперативной диагностики и профилактической вакцинации животных (птицы) в зонах высокого риска возникновения очагов заразных болезней, создание условий для проведения профилактических мероприятий по предупреждению очагов заразных болезней животных</t>
  </si>
  <si>
    <t>обеспечение закрепления квалифицированных кадров на селе, предоставление государственной поддержки 50 молодым специалистам, трудоустроившимся на работу в сельской местности</t>
  </si>
  <si>
    <t>Предоставление субсидий носит заявительный характер</t>
  </si>
  <si>
    <t>Целевой показатель 1.57 "Прирост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поддержку, за последние пять лет (включая отчетный период), по отношению к предыдущему году"</t>
  </si>
  <si>
    <t>стабилизация производства продукции животноводства; прирост производства молока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- 15,21 тыс. тонн</t>
  </si>
  <si>
    <t>Целевой показатель 1.39 "Племенное маточное поголовье сельскохозяйственных животных                                                                           (в пересчете на условные головы)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субсидии" (тыс. усл. голов)</t>
  </si>
  <si>
    <t>Целевой показатель 1.62 "Объем экспорта продукции АПК" (млн долларов США)</t>
  </si>
  <si>
    <t xml:space="preserve">Региональный проект 1.2 "Создание системы поддержки фермеров и сельскохозяйственной потребительской кооперации"  (в целях выполнения задач федерального проекта "Создание системы поддержки фермеров и развитие сельской кооперации")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</si>
  <si>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количество сельскохозяйственных потребительских кооперативов, получивших государственную поддержку, в том числе в рамках федерального проекта, в 2020 году составит 5 ед. 
</t>
  </si>
  <si>
    <t xml:space="preserve">количество крестьянских (фермерских) хозяйств, получивших государственную поддержку, в том числе в рамках федерального проекта, в 2020 году составит 12 ед. </t>
  </si>
  <si>
    <t>Целевой показатель 1.79 "Объем остатка ссудной задолженности по субсидируемым кредитам (займам)" (тыс рублей)</t>
  </si>
  <si>
    <t xml:space="preserve">снижение природных рисков, связанных с размещением большей части сельскохозяйственного производства в зоне рискованного земледелия, внедрение инновационных способов, методов и технологий орошения земель сельскохозяйственного назначения; ввод в эксплуатацию мелиорируемых земель, принадлежащих сельскохозяйственным товаропроизводителям на праве собственности или переданных им в пользование в установленном порядке - 5050,11 га  </t>
  </si>
  <si>
    <t>За счет средств областного и федерального бюджетов оказана финансовая поддержка 17 сельхозтоваропроизводителям                                                                  10 районов области: Ершовского, Краснокутского, Краснопартизанского, Марксовского, Новобурасского, Пугачевского, Питерского, Перелюбского, Советского, Энгельсского.  Введено 26 участков орошения, установлено 58 дождевальных машин разных марок («ZIMMATIK» «Valley», «IRTEK», дождевальные машины барабанного типа).</t>
  </si>
  <si>
    <t xml:space="preserve">В июне текущего года ООО «Агрос» Турковского района введен участок орошения площадью 483 га, на котором установлено 6 дождевальных машин «VALLEY».
</t>
  </si>
  <si>
    <t xml:space="preserve">повышение конкурентоспособности продукции агропромышленного комплекса на рынках зарубежных стран; расширение географии экспорта и ассортимента продукции агропромышленного комплекса, поставляемой  на экспорт; ввод в эксплуатацию мелиорируемых земель для выращивания экспортно ориентированной сельскохозяйст-венной продукции за счет реконструкции, технического перевооружения и строительства новых мелиоративных систем общего и индивидуального пользования 483 га. В августе текущего года планируется ввод участка орошения площадью 290 га </t>
  </si>
  <si>
    <t xml:space="preserve">За 5 мес. 2020 года экспорт продукции АПК Саратовской области составил более 96 млн долл., что по сравнению с соответствующим периодом 2019-го выше на 20%. За рубеж было поставлено: масложировой продукции на 52,5 млн долл., зерновых на 18,3 млн, мясных и молочных изделий на 1,6 млн, продукции пищевой и перерабатывающей промышленности на 3,4 млн, прочей продукции на 20 млн долл. Агроэкспортом в регионе занимаются 46 сельскохозяйственных предприятий, которые поставляют за границу зерновые, зернобобовые, масличные культуры, муку, крупу, кондитерскую продукцию, сахар, свекловичный жом, бутилированную воду, колбасные изделия, мясные консервы, деликатесы и полуфабрикаты, мёд, молочные продукты, мороженое, грибы, закуски из грибов, хлебобулочные изделия, соки, нектары, бакалею, шрот, макаронные изделия, отруби, курятину, говядину, свинину, травы, гибриды кукурузы.
</t>
  </si>
  <si>
    <t>повышение финансовой устойчивости малых форм хозяйствования за счет возмещения части затрат на уплату процентов по  долгосрочным, среднесрочным и краткосрочным кредитам, привлеченным до 1 января 2017 года, объем остатка ссудной задолженности по субсидируемым кредитам (займам) - 1130,0 тыс руб</t>
  </si>
  <si>
    <t xml:space="preserve">в целях повышения финансовой устойчивости предприятий и организаций АПК области за счет возмещения части затрат на уплату процентов по инвестиционным кредитам, привлеченным до 1 января 2017 года, государственная поддержка предоставлена 15 бюджетополучателям   </t>
  </si>
  <si>
    <t xml:space="preserve">Согласно п.27 Постановления Правительства РФ от 06.09.2018г №1063 показатель  является обратным. За счет средств областного и федерального бюджетов оказана финансовая поддержка 15 бюджетополучателям на общую сумму 22047,6 тыс. рублей.                                                                                                 </t>
  </si>
  <si>
    <t>стабилизация производства продукции животноводства</t>
  </si>
  <si>
    <t>По оперативной информации муниципальных районов области                                                                               за 6 месяцев 2020 года площадь закладки многолетних насаждений составила 68 га</t>
  </si>
  <si>
    <t>Наращивание поголовья овец на территориях их традиционного содержания, повышение занятости, доходов и уровня жизни населения этих территорий; прирост маточного поголовья овец и коз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субсидии, составит 0,6 тыс. голов.</t>
  </si>
  <si>
    <t>За счет средств областного и федерального бюджетов оказана финансовая поддержка  3 сельхозтоваропроизводителям Хвалынского района области</t>
  </si>
  <si>
    <t xml:space="preserve">Наращивание поголовья овец на территориях их традиционного содержания, повышение занятости, доходов и уровня жизни населения этих территорий                                                                      </t>
  </si>
  <si>
    <t>Годовой показатель                                                                                                      За счет средств областного и федерального бюджетов оказана финансовая поддержка 38 сельхозтоваропроизводителям 17 районов области (Новоузенского, Петровского, Ивантеевского, Дергачевского, Алгайского и других)</t>
  </si>
  <si>
    <t>Годовой показатель, финансирование не осуществлялось</t>
  </si>
  <si>
    <t>Годовой показатель                                                         Гранты на развитие семейных животноводческих ферм предоставлены из областного и федерального бюджета 6 участникам Калининского, Новоузенского, Пугачевского, Ровенского, Энгельсского районов области</t>
  </si>
  <si>
    <t>развитие материально-технической базы 5 сельскохозяйственных потребительских кооперативов; организация их деятельности по заготовке, хранению, подработке, переработке, сортировке, убою, первичной переработке сельскохозяйственной продукции, решение вопросов сбыта продукции, произведенной сельхозтоваропроизводителями</t>
  </si>
  <si>
    <t>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поддержку, за последние пять лет (включая отчетный период), по отношению к предыдущему году - годовой показатель                                                  За счет средств областного и федерального бюджетов оказана финансовая поддержка 5 сельскохозяйственным потребительским кооперативам Ивантеевского, Марксовского, Пугачевского, Саратовского районов области</t>
  </si>
  <si>
    <t xml:space="preserve">"Количество высокопроизводительных рабочих мест" - показатель рассчитывается Росстатом. Информация ожидается не ранее августа 2021 года                                                                                         За счет средств областного и федерального бюджетов 21 сельхозтоваропроизводителю 8 районов области оказана финансовая поддержка в виде возмещения части процентной ставки по долгосрочным, среднесрочным и краткосрочным кредитам, взятым малыми формами хозяйствования </t>
  </si>
  <si>
    <t>Годовой показатель                                                                                     За счет средств областного и федерального бюджетов оказана финансовая поддержка 53 сельхозтоваропроизводителям 21 района области (Аткарского, Базарно-Карабулакского, Петровского, Пугачевского, Энгельсского и других)</t>
  </si>
  <si>
    <t>валовой сбор масличных культур (за исключением рапса и сои)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субсидии, составит                                                                200 тыс. тонн</t>
  </si>
  <si>
    <t>стабилизация производства продукции животноводства; производство молока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 - 85,4 тыс. тонн</t>
  </si>
  <si>
    <t>За счет средств областного и федерального бюджетов оказана финансовая поддержка 68 сельхозтоваропроизводителям  24 районов области (Аткарского, Базарно-Карабулакского, Екатериновского, Калининского, Пугачевского, Татищевского, Хвалынского и других)</t>
  </si>
  <si>
    <t>создание условий для максимального обеспечения сельскохозяйственных товаропроизводителей отечественным племенным материалом сельскохозяйственных животных и птицы;  племенное маточное поголовье сельскохозяйственных животных составило 17,3 тыс. усл. голов</t>
  </si>
  <si>
    <t>За счет средств областного и федерального бюджетов оказана финансовая поддержка 27 сельхозтоваропроизводителям  18 районов области (Краснокутского, Новобурасского, Новоузенского, Пугачевского и других районов)</t>
  </si>
  <si>
    <t>страхование рисков потери доходов при производстве продукции растениеводства в случаях утраты (гибели) урожая сельскохозяйственных культур</t>
  </si>
  <si>
    <t>страхование рисков потери доходов при производстве продукции животноводства в случаях гибели сельскохозяйственных животных</t>
  </si>
  <si>
    <t xml:space="preserve">Годовой показатель                                                           За счет средств областного и федерального бюджетов оказана финансовая поддержка 8 сельхозтоваропроизводителям  6 районов области (Аркадакского, Дергачевского, Екатериновского, Краснокутского, Новоузенского, Энгельсского) </t>
  </si>
  <si>
    <t>Годовой показатель                                                           За счет средств областного и федерального бюджетов оказана финансовая поддержка 1 сельхозтоваропроизводителю  Энгельсского района</t>
  </si>
  <si>
    <t>По показателю 1.15 данные публикуются Росстатом после начала сбора овощей открытого грунта; мониториг показателей 1.25, 1.31 по итогам 2 квартала не предусмотрен, по показателю 1.15 мониторинг будет осуществляться после начала уборочных работ</t>
  </si>
  <si>
    <t>численность товарного поголовья коров специализированных мясных пород  в сельскохозяйственных организациях, крестьянских (фермерских) хозяйствах, включая индивидуальных предпринимателей, составила 20,3 тыс. голов</t>
  </si>
  <si>
    <t>Годовой показатель                                                           За счет средств областного и федерального бюджетов оказана финансовая поддержка 153 сельхозтоваропроизводителям  24 районов области (Алгайского, Краснокутского, Новоузенского, Пугачевского, Перелюбского, Питерского и других)</t>
  </si>
  <si>
    <t>Годовой показатель                                                           За счет средств областного и федерального бюджетов оказана финансовая поддержка 91 сельхозтоваропроизводителю 23 районов области (Алгайского, Новоузенского, Пугачевского, Перелюбского, Питерского, Ивантеевского и других)</t>
  </si>
  <si>
    <t xml:space="preserve">Годовой показатель,                            финансирование не осуществлялось                                                       </t>
  </si>
  <si>
    <t xml:space="preserve">количество крестьянских (фермерских) хозяйств, получивших государственную поддержку, в том числе в рамках федерального проекта, в 2020 году составило 11 ед. </t>
  </si>
  <si>
    <t>Годовой показатель                                                           За счет средств областного и федерального бюджетов оказана финансовая поддержка 11 сельхозтоваропроизводителям 10 районов области: Алгайского, Аткарского, Марксовского, Балтайского и других</t>
  </si>
  <si>
    <t xml:space="preserve">количество сельскохозяйственных потребительских кооперативов, получивших государственную поддержку, в том числе в рамках федерального проекта, составило 9 ед. 
</t>
  </si>
  <si>
    <t xml:space="preserve">Годовой показатель                                                           За счет средств областного и федерального бюджетов оказана финансовая поддержка 9 сельскохозяйственным потребительским кооперативам 8 районов области </t>
  </si>
  <si>
    <t>Осуществлялась консультационная деятельность для сельскохозяйственных кооперативов  и  фермеров области</t>
  </si>
  <si>
    <t xml:space="preserve">Годовой показатель,                            финансирование не осуществлялось.      Предоставление субсидий в рамках мероприятия за отчетный период не осуществлялось в связи с тем, что кассовым планом на 2 квартал 2020 года бюджетные средства на реализацию мер государственной поддержки по данному направлению не предусмотрены. </t>
  </si>
  <si>
    <t xml:space="preserve">Годовой показатель,                            финансирование не осуществлялось. </t>
  </si>
  <si>
    <t>В I полугодии т.г. проведение агропромышленных выставок с участием предприятий агропромышленного комплекса области при государственной поддержке из областного бюджета не предусмотрено</t>
  </si>
  <si>
    <t>обеспечение закрепления квалифицированных кадров на селе, предоставление государственной поддержки 17 молодым специалистам, трудоустроившимся на работу в сельской местности</t>
  </si>
  <si>
    <t>Объем производства продукции товарной аквакультуры, включая посадочный материал, за отчетный период составил 2215,0 тонн</t>
  </si>
  <si>
    <t>производство птицы на убой в живом весе в сельскохозяйственных организациях, крестьянских (фермерских) хозяйствах, включая индивидуальных предпринимателей за 2 месяца т.г. составило 3,3 тыс. т.; производство яиц в хозяйствах всех категорий - 452,0 млн.шт., в сельскохозяйственных организациях, крестьянских (фермерских) хозяйствах, включая индивидуальных предпринимателей - 236,5 млн. шт.</t>
  </si>
  <si>
    <t>повышение доступности и качества консультационных услуг для сельхозтоваропроизводителей, создание и обеспечение работы агропортала Саратовской области на сайте информационно-консультационной службы агропромышленного комплекса области; повышение качества представляемых документов на право получения субсидий и услуг по организации реализации сельскохозяйственной продукции и продуктов питания; количество проведенных консультаций - 830 шт</t>
  </si>
  <si>
    <t>обеспечивалось повышение доступности и качества консультационных услуг для сельхозтоваропроизводителей, создание и обеспечение работы агропортала Саратовской области на сайте информационно-консультационной службы агропромышленного комплекса области; повышение качества представляемых документов на право получения субсидий и услуг по организации реализации сельскохозяйственной продукции и продуктов питания; количество проведенных консультаций - 248 шт</t>
  </si>
  <si>
    <t>в том числе: создание производственной базы не менее 23 начинающих фермеров. Прирост объема сельскохозяйственной продукции, произведенной в отчетном году крестьянскими (фермерскими) хозяйствами, включая индивидуальных предпринимателей, получившими средства государственной поддержки, за последние пять лет (включая отчетный период), по отношению к предыдущему году составит 10%</t>
  </si>
  <si>
    <t>в том числе: развитие производственной базы 9 семейных животноводческих ферм. Прирост объема сельскохозяйственной продукции, произведенной в отчетном году крестьянскими (фермерскими) хозяйствами, включая индивидуальных предпринимателей, получившими средства государственной поддержки, за последние пять лет (включая отчетный период), по отношению к предыдущему году составит 10%</t>
  </si>
  <si>
    <t xml:space="preserve">Годовой показатель  </t>
  </si>
  <si>
    <t>валовой сбор зерновых и зернобобовых культур в сельскохозяйственных организациях, крестьянских (фермерских) хозяйствах, включая индивидуальных предпринимателей, являющихся получателями субсидии, составит                                                                    400 тыс. тонн</t>
  </si>
  <si>
    <t xml:space="preserve">Годовой показатель. Приведены оперативные данные за 6 мес 2020 г,  финансирование мероприятия не осуществлялось </t>
  </si>
  <si>
    <t xml:space="preserve">Годовой показатель. Приведены статистические данные за 6 мес 2020 года,  финансирование мероприятия  не осуществлялось       </t>
  </si>
  <si>
    <t>Годовой показатель. Приведены оперативные данные за 6 мес 2020 г</t>
  </si>
  <si>
    <t>Целевой показатель 1.26 "Площадь закладки многолетних насаждений в сельскохозяйственных организациях, крестьянских (фермерских) хозяйствах, включая индивидуальных предпринимателей" (га)</t>
  </si>
  <si>
    <t xml:space="preserve">Исполнение целевых показателей 1.54, 1.55 включает результаты по созданию производственной базы начинающих фермеров и развитию производственной базы семейных животноводческих ферм                                                                     За 6 мес 2020 года  предоставлены гранты на развитие 6 семейных животноводческих ферм  </t>
  </si>
  <si>
    <t xml:space="preserve">Сведения
о выполнении проектов (программ), мероприятий проектов (программ), ведомственных целевых программ,
мероприятий и контрольных событий подпрограмм государственной программы Саратовской области 
«Развитие сельского хозяйства и регулирование рынков сельскохозяйственной продукции, сырья и продовольствия в Саратовской области» за II квартал 2020 года
</t>
  </si>
  <si>
    <t>Завершение работ по разработке научно-практических рекомендаций предусматривается к 1 ноября текущего года. Объявлено 13 конкурсов в электронной форме.</t>
  </si>
  <si>
    <t>произведенных за II квартал 2020 года за счет соответствующих источников финансового обеспечения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</si>
</sst>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A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rgb="FF00000A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protection locked="0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>
      <alignment horizontal="left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/>
    </xf>
    <xf numFmtId="0" fontId="15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Fill="1" applyBorder="1" applyAlignment="1" applyProtection="1">
      <alignment horizontal="left" vertical="center"/>
      <protection locked="0"/>
    </xf>
    <xf numFmtId="164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top" wrapText="1"/>
    </xf>
    <xf numFmtId="164" fontId="19" fillId="0" borderId="1" xfId="0" applyNumberFormat="1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left" vertical="top" wrapText="1"/>
    </xf>
    <xf numFmtId="164" fontId="19" fillId="0" borderId="3" xfId="0" applyNumberFormat="1" applyFont="1" applyFill="1" applyBorder="1" applyAlignment="1">
      <alignment horizontal="center" vertical="top" wrapText="1"/>
    </xf>
    <xf numFmtId="164" fontId="19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1" fontId="19" fillId="0" borderId="1" xfId="0" applyNumberFormat="1" applyFont="1" applyFill="1" applyBorder="1" applyAlignment="1">
      <alignment horizontal="center" vertical="top" wrapText="1"/>
    </xf>
    <xf numFmtId="164" fontId="19" fillId="0" borderId="3" xfId="0" applyNumberFormat="1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43" fontId="19" fillId="0" borderId="3" xfId="1" applyFont="1" applyFill="1" applyBorder="1" applyAlignment="1">
      <alignment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164" fontId="10" fillId="0" borderId="1" xfId="0" applyNumberFormat="1" applyFont="1" applyFill="1" applyBorder="1" applyAlignment="1" applyProtection="1">
      <alignment horizontal="left" vertical="top" wrapText="1"/>
      <protection locked="0"/>
    </xf>
    <xf numFmtId="164" fontId="10" fillId="0" borderId="2" xfId="0" applyNumberFormat="1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center" vertical="top" wrapText="1"/>
      <protection locked="0"/>
    </xf>
    <xf numFmtId="0" fontId="10" fillId="0" borderId="4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 applyAlignment="1" applyProtection="1">
      <alignment horizontal="center" vertical="top" wrapText="1"/>
      <protection locked="0"/>
    </xf>
    <xf numFmtId="0" fontId="9" fillId="0" borderId="5" xfId="0" applyFont="1" applyFill="1" applyBorder="1" applyAlignment="1" applyProtection="1">
      <alignment horizontal="center" vertical="top" wrapText="1"/>
      <protection locked="0"/>
    </xf>
    <xf numFmtId="0" fontId="9" fillId="0" borderId="6" xfId="0" applyFont="1" applyFill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164" fontId="10" fillId="0" borderId="3" xfId="0" applyNumberFormat="1" applyFont="1" applyFill="1" applyBorder="1" applyAlignment="1" applyProtection="1">
      <alignment horizontal="left" vertical="top" wrapText="1"/>
      <protection locked="0"/>
    </xf>
    <xf numFmtId="164" fontId="10" fillId="0" borderId="4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>
      <alignment horizontal="left" vertical="top" wrapText="1"/>
    </xf>
    <xf numFmtId="164" fontId="19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left" vertical="top" wrapText="1"/>
    </xf>
    <xf numFmtId="164" fontId="17" fillId="0" borderId="14" xfId="0" applyNumberFormat="1" applyFont="1" applyFill="1" applyBorder="1" applyAlignment="1">
      <alignment horizontal="center" vertical="top" wrapText="1"/>
    </xf>
    <xf numFmtId="164" fontId="17" fillId="0" borderId="15" xfId="0" applyNumberFormat="1" applyFont="1" applyFill="1" applyBorder="1" applyAlignment="1">
      <alignment horizontal="center" vertical="top" wrapText="1"/>
    </xf>
    <xf numFmtId="164" fontId="17" fillId="0" borderId="16" xfId="0" applyNumberFormat="1" applyFont="1" applyFill="1" applyBorder="1" applyAlignment="1">
      <alignment horizontal="center" vertical="top" wrapText="1"/>
    </xf>
    <xf numFmtId="0" fontId="17" fillId="0" borderId="14" xfId="0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center" vertical="top" wrapText="1"/>
    </xf>
    <xf numFmtId="0" fontId="17" fillId="0" borderId="16" xfId="0" applyFont="1" applyFill="1" applyBorder="1" applyAlignment="1">
      <alignment horizontal="center" vertical="top" wrapText="1"/>
    </xf>
    <xf numFmtId="164" fontId="19" fillId="0" borderId="2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0" fontId="19" fillId="0" borderId="3" xfId="0" applyFont="1" applyFill="1" applyBorder="1" applyAlignment="1">
      <alignment horizontal="left" vertical="top" wrapText="1"/>
    </xf>
    <xf numFmtId="164" fontId="19" fillId="0" borderId="3" xfId="0" applyNumberFormat="1" applyFont="1" applyFill="1" applyBorder="1" applyAlignment="1">
      <alignment horizontal="center" vertical="top" wrapText="1"/>
    </xf>
    <xf numFmtId="164" fontId="19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vertical="top" wrapText="1"/>
    </xf>
    <xf numFmtId="0" fontId="19" fillId="0" borderId="6" xfId="0" applyFont="1" applyFill="1" applyBorder="1" applyAlignment="1">
      <alignment vertical="top" wrapText="1"/>
    </xf>
    <xf numFmtId="0" fontId="19" fillId="0" borderId="7" xfId="0" applyFont="1" applyFill="1" applyBorder="1" applyAlignment="1">
      <alignment vertical="top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top" wrapText="1"/>
    </xf>
    <xf numFmtId="0" fontId="17" fillId="0" borderId="18" xfId="0" applyFont="1" applyFill="1" applyBorder="1" applyAlignment="1">
      <alignment horizontal="center" vertical="top" wrapText="1"/>
    </xf>
    <xf numFmtId="164" fontId="19" fillId="0" borderId="2" xfId="0" applyNumberFormat="1" applyFont="1" applyFill="1" applyBorder="1" applyAlignment="1">
      <alignment horizontal="left" vertical="top" wrapText="1"/>
    </xf>
    <xf numFmtId="164" fontId="19" fillId="0" borderId="2" xfId="0" applyNumberFormat="1" applyFont="1" applyFill="1" applyBorder="1" applyAlignment="1">
      <alignment horizontal="center" vertical="top"/>
    </xf>
    <xf numFmtId="164" fontId="19" fillId="0" borderId="1" xfId="0" applyNumberFormat="1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0" borderId="8" xfId="0" applyFont="1" applyFill="1" applyBorder="1" applyAlignment="1">
      <alignment vertical="top" wrapText="1"/>
    </xf>
    <xf numFmtId="0" fontId="17" fillId="0" borderId="9" xfId="0" applyFont="1" applyFill="1" applyBorder="1" applyAlignment="1">
      <alignment vertical="top" wrapText="1"/>
    </xf>
    <xf numFmtId="0" fontId="17" fillId="0" borderId="10" xfId="0" applyFont="1" applyFill="1" applyBorder="1" applyAlignment="1">
      <alignment vertical="top" wrapText="1"/>
    </xf>
    <xf numFmtId="0" fontId="20" fillId="0" borderId="1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vertical="top" wrapText="1"/>
    </xf>
    <xf numFmtId="0" fontId="19" fillId="0" borderId="3" xfId="0" applyFont="1" applyFill="1" applyBorder="1" applyAlignment="1">
      <alignment horizontal="center" vertical="top"/>
    </xf>
    <xf numFmtId="0" fontId="19" fillId="0" borderId="4" xfId="0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4"/>
  <sheetViews>
    <sheetView tabSelected="1" zoomScale="90" zoomScaleNormal="90" workbookViewId="0">
      <selection activeCell="I8" sqref="I8"/>
    </sheetView>
  </sheetViews>
  <sheetFormatPr defaultColWidth="9.109375" defaultRowHeight="13.8"/>
  <cols>
    <col min="1" max="1" width="35.44140625" style="8" customWidth="1"/>
    <col min="2" max="2" width="27.88671875" style="3" customWidth="1"/>
    <col min="3" max="3" width="21.33203125" style="3" customWidth="1"/>
    <col min="4" max="4" width="17.88671875" style="13" customWidth="1"/>
    <col min="5" max="5" width="13.44140625" style="6" customWidth="1"/>
    <col min="6" max="6" width="15.109375" style="6" customWidth="1"/>
    <col min="7" max="8" width="12.88671875" style="6" customWidth="1"/>
    <col min="9" max="11" width="13.44140625" style="6" customWidth="1"/>
    <col min="12" max="16384" width="9.109375" style="1"/>
  </cols>
  <sheetData>
    <row r="1" spans="1:11" ht="18" customHeight="1">
      <c r="A1" s="67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8" customHeight="1">
      <c r="A2" s="68" t="s">
        <v>45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8" customHeight="1">
      <c r="A3" s="68" t="s">
        <v>46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8" customHeight="1">
      <c r="A4" s="68" t="s">
        <v>240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18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23.25" customHeight="1">
      <c r="A6" s="9"/>
      <c r="B6" s="5"/>
      <c r="C6" s="12"/>
      <c r="D6" s="14"/>
      <c r="E6" s="7"/>
      <c r="F6" s="7"/>
      <c r="G6" s="7"/>
      <c r="H6" s="7"/>
      <c r="I6" s="7"/>
      <c r="K6" s="6" t="s">
        <v>38</v>
      </c>
    </row>
    <row r="7" spans="1:11" ht="19.5" customHeight="1">
      <c r="A7" s="69" t="s">
        <v>39</v>
      </c>
      <c r="B7" s="69" t="s">
        <v>40</v>
      </c>
      <c r="C7" s="70" t="s">
        <v>0</v>
      </c>
      <c r="D7" s="69" t="s">
        <v>41</v>
      </c>
      <c r="E7" s="69" t="s">
        <v>28</v>
      </c>
      <c r="F7" s="69" t="s">
        <v>42</v>
      </c>
      <c r="G7" s="71" t="s">
        <v>37</v>
      </c>
      <c r="H7" s="72"/>
      <c r="I7" s="69" t="s">
        <v>29</v>
      </c>
      <c r="J7" s="69"/>
      <c r="K7" s="69"/>
    </row>
    <row r="8" spans="1:11" ht="95.4" customHeight="1">
      <c r="A8" s="69"/>
      <c r="B8" s="69"/>
      <c r="C8" s="70"/>
      <c r="D8" s="69"/>
      <c r="E8" s="69"/>
      <c r="F8" s="69"/>
      <c r="G8" s="21" t="s">
        <v>36</v>
      </c>
      <c r="H8" s="21" t="s">
        <v>35</v>
      </c>
      <c r="I8" s="22" t="s">
        <v>43</v>
      </c>
      <c r="J8" s="22" t="s">
        <v>44</v>
      </c>
      <c r="K8" s="22" t="s">
        <v>32</v>
      </c>
    </row>
    <row r="9" spans="1:11" ht="17.25" customHeigh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</row>
    <row r="10" spans="1:11" ht="21.75" customHeight="1">
      <c r="A10" s="48" t="s">
        <v>27</v>
      </c>
      <c r="B10" s="42"/>
      <c r="C10" s="2" t="s">
        <v>1</v>
      </c>
      <c r="D10" s="10">
        <f>D11+D13+D15+D16</f>
        <v>2507546.7000000002</v>
      </c>
      <c r="E10" s="10">
        <f>E11+E13</f>
        <v>2421109.4</v>
      </c>
      <c r="F10" s="10">
        <f t="shared" ref="F10:H10" si="0">F11+F13</f>
        <v>2409582</v>
      </c>
      <c r="G10" s="10">
        <f t="shared" si="0"/>
        <v>1316502.6000000001</v>
      </c>
      <c r="H10" s="10">
        <f t="shared" si="0"/>
        <v>1316502.6000000001</v>
      </c>
      <c r="I10" s="10">
        <f>H10/D10*100</f>
        <v>52.501618414524444</v>
      </c>
      <c r="J10" s="10">
        <f>G10/E10*100</f>
        <v>54.376006305208676</v>
      </c>
      <c r="K10" s="10">
        <f>G10/F10*100</f>
        <v>54.636140210210741</v>
      </c>
    </row>
    <row r="11" spans="1:11" ht="24.75" customHeight="1">
      <c r="A11" s="49"/>
      <c r="B11" s="43"/>
      <c r="C11" s="2" t="s">
        <v>2</v>
      </c>
      <c r="D11" s="10">
        <f>D27+D42</f>
        <v>706577.3</v>
      </c>
      <c r="E11" s="10">
        <f>E27+E42</f>
        <v>708175.4</v>
      </c>
      <c r="F11" s="10">
        <f>F27+F42</f>
        <v>696648</v>
      </c>
      <c r="G11" s="10">
        <f>G27+G42</f>
        <v>299787.59999999998</v>
      </c>
      <c r="H11" s="10">
        <f>H27+H42</f>
        <v>299787.59999999998</v>
      </c>
      <c r="I11" s="10">
        <f t="shared" ref="I11:I16" si="1">H11/D11*100</f>
        <v>42.428139143445449</v>
      </c>
      <c r="J11" s="10">
        <f t="shared" ref="J11:J22" si="2">G11/E11*100</f>
        <v>42.332393923878172</v>
      </c>
      <c r="K11" s="10">
        <f t="shared" ref="K11:K21" si="3">G11/F11*100</f>
        <v>43.032865952389152</v>
      </c>
    </row>
    <row r="12" spans="1:11" ht="41.4">
      <c r="A12" s="49"/>
      <c r="B12" s="43"/>
      <c r="C12" s="2" t="s">
        <v>33</v>
      </c>
      <c r="D12" s="10">
        <f>D28</f>
        <v>0</v>
      </c>
      <c r="E12" s="10">
        <f>E28</f>
        <v>192618.6</v>
      </c>
      <c r="F12" s="10">
        <f t="shared" ref="F12:H12" si="4">F28</f>
        <v>0</v>
      </c>
      <c r="G12" s="10">
        <f t="shared" si="4"/>
        <v>114291.6</v>
      </c>
      <c r="H12" s="10">
        <f t="shared" si="4"/>
        <v>114291.6</v>
      </c>
      <c r="I12" s="10"/>
      <c r="J12" s="10">
        <f t="shared" si="2"/>
        <v>59.335702782597323</v>
      </c>
      <c r="K12" s="10"/>
    </row>
    <row r="13" spans="1:11" ht="27.6">
      <c r="A13" s="49"/>
      <c r="B13" s="43"/>
      <c r="C13" s="2" t="s">
        <v>3</v>
      </c>
      <c r="D13" s="10">
        <f t="shared" ref="D13:H16" si="5">D29</f>
        <v>1699094.3</v>
      </c>
      <c r="E13" s="10">
        <f t="shared" si="5"/>
        <v>1712934</v>
      </c>
      <c r="F13" s="10">
        <f t="shared" si="5"/>
        <v>1712934</v>
      </c>
      <c r="G13" s="10">
        <f t="shared" si="5"/>
        <v>1016715</v>
      </c>
      <c r="H13" s="10">
        <f t="shared" si="5"/>
        <v>1016715</v>
      </c>
      <c r="I13" s="10">
        <f t="shared" si="1"/>
        <v>59.83864462378574</v>
      </c>
      <c r="J13" s="10">
        <f t="shared" si="2"/>
        <v>59.355176556714973</v>
      </c>
      <c r="K13" s="10">
        <f t="shared" si="3"/>
        <v>59.355176556714973</v>
      </c>
    </row>
    <row r="14" spans="1:11" ht="55.2">
      <c r="A14" s="49"/>
      <c r="B14" s="43"/>
      <c r="C14" s="2" t="s">
        <v>34</v>
      </c>
      <c r="D14" s="10">
        <f t="shared" si="5"/>
        <v>0</v>
      </c>
      <c r="E14" s="10">
        <f t="shared" si="5"/>
        <v>1712934</v>
      </c>
      <c r="F14" s="10">
        <f t="shared" si="5"/>
        <v>0</v>
      </c>
      <c r="G14" s="10">
        <f t="shared" si="5"/>
        <v>1016715</v>
      </c>
      <c r="H14" s="10">
        <f t="shared" si="5"/>
        <v>1016715</v>
      </c>
      <c r="I14" s="10"/>
      <c r="J14" s="10">
        <f t="shared" si="2"/>
        <v>59.355176556714973</v>
      </c>
      <c r="K14" s="10"/>
    </row>
    <row r="15" spans="1:11" ht="27.6">
      <c r="A15" s="49"/>
      <c r="B15" s="43"/>
      <c r="C15" s="2" t="s">
        <v>6</v>
      </c>
      <c r="D15" s="10">
        <f t="shared" si="5"/>
        <v>0</v>
      </c>
      <c r="E15" s="10">
        <f t="shared" si="5"/>
        <v>0</v>
      </c>
      <c r="F15" s="10">
        <f t="shared" si="5"/>
        <v>0</v>
      </c>
      <c r="G15" s="10">
        <f t="shared" si="5"/>
        <v>0</v>
      </c>
      <c r="H15" s="10">
        <f t="shared" si="5"/>
        <v>0</v>
      </c>
      <c r="I15" s="10"/>
      <c r="J15" s="10"/>
      <c r="K15" s="10"/>
    </row>
    <row r="16" spans="1:11" ht="27.6">
      <c r="A16" s="49"/>
      <c r="B16" s="44"/>
      <c r="C16" s="2" t="s">
        <v>4</v>
      </c>
      <c r="D16" s="10">
        <f t="shared" si="5"/>
        <v>101875.1</v>
      </c>
      <c r="E16" s="10">
        <f t="shared" si="5"/>
        <v>0</v>
      </c>
      <c r="F16" s="10">
        <f t="shared" si="5"/>
        <v>0</v>
      </c>
      <c r="G16" s="10">
        <f t="shared" si="5"/>
        <v>0</v>
      </c>
      <c r="H16" s="10">
        <f t="shared" si="5"/>
        <v>57418</v>
      </c>
      <c r="I16" s="10">
        <f t="shared" si="1"/>
        <v>56.36117167001553</v>
      </c>
      <c r="J16" s="10"/>
      <c r="K16" s="10"/>
    </row>
    <row r="17" spans="1:11" ht="20.25" customHeight="1">
      <c r="A17" s="49"/>
      <c r="B17" s="45" t="s">
        <v>7</v>
      </c>
      <c r="C17" s="46"/>
      <c r="D17" s="47"/>
      <c r="E17" s="11"/>
      <c r="F17" s="11"/>
      <c r="G17" s="11"/>
      <c r="H17" s="11"/>
      <c r="I17" s="11"/>
      <c r="J17" s="10"/>
      <c r="K17" s="10"/>
    </row>
    <row r="18" spans="1:11" ht="24" customHeight="1">
      <c r="A18" s="49"/>
      <c r="B18" s="73"/>
      <c r="C18" s="2" t="s">
        <v>1</v>
      </c>
      <c r="D18" s="10">
        <f>D19+D21+D23+D24</f>
        <v>1733821.4000000001</v>
      </c>
      <c r="E18" s="10">
        <f>E19+E21</f>
        <v>1646068.4000000001</v>
      </c>
      <c r="F18" s="10">
        <f t="shared" ref="F18" si="6">F19+F21</f>
        <v>1637568.4000000001</v>
      </c>
      <c r="G18" s="10">
        <f t="shared" ref="G18" si="7">G19+G21</f>
        <v>839965.39999999991</v>
      </c>
      <c r="H18" s="10">
        <f t="shared" ref="H18" si="8">H19+H21+H23+H24</f>
        <v>897383.39999999991</v>
      </c>
      <c r="I18" s="10">
        <f>H18/D18*100</f>
        <v>51.757545500361211</v>
      </c>
      <c r="J18" s="10">
        <f t="shared" si="2"/>
        <v>51.02858423137215</v>
      </c>
      <c r="K18" s="10">
        <f t="shared" si="3"/>
        <v>51.293454368074023</v>
      </c>
    </row>
    <row r="19" spans="1:11" ht="23.25" customHeight="1">
      <c r="A19" s="49"/>
      <c r="B19" s="74"/>
      <c r="C19" s="2" t="s">
        <v>2</v>
      </c>
      <c r="D19" s="10">
        <f t="shared" ref="D19:H24" si="9">D88+D235+D256</f>
        <v>245190.19999999998</v>
      </c>
      <c r="E19" s="10">
        <f t="shared" si="9"/>
        <v>245472.6</v>
      </c>
      <c r="F19" s="10">
        <f t="shared" si="9"/>
        <v>236972.6</v>
      </c>
      <c r="G19" s="10">
        <f t="shared" si="9"/>
        <v>84022.700000000012</v>
      </c>
      <c r="H19" s="10">
        <f t="shared" si="9"/>
        <v>84022.700000000012</v>
      </c>
      <c r="I19" s="10">
        <f t="shared" ref="I19:I24" si="10">H19/D19*100</f>
        <v>34.268376142276495</v>
      </c>
      <c r="J19" s="10">
        <f t="shared" si="2"/>
        <v>34.228952640742797</v>
      </c>
      <c r="K19" s="10">
        <f t="shared" si="3"/>
        <v>35.456715248935957</v>
      </c>
    </row>
    <row r="20" spans="1:11" ht="41.4">
      <c r="A20" s="49"/>
      <c r="B20" s="74"/>
      <c r="C20" s="2" t="s">
        <v>33</v>
      </c>
      <c r="D20" s="10">
        <f t="shared" si="9"/>
        <v>0</v>
      </c>
      <c r="E20" s="10">
        <f t="shared" si="9"/>
        <v>159160.6</v>
      </c>
      <c r="F20" s="10">
        <f t="shared" si="9"/>
        <v>0</v>
      </c>
      <c r="G20" s="10">
        <f t="shared" si="9"/>
        <v>83547.60000000002</v>
      </c>
      <c r="H20" s="10">
        <f t="shared" si="9"/>
        <v>83547.60000000002</v>
      </c>
      <c r="I20" s="10"/>
      <c r="J20" s="10">
        <f t="shared" si="2"/>
        <v>52.492639510029505</v>
      </c>
      <c r="K20" s="10"/>
    </row>
    <row r="21" spans="1:11" ht="27.6">
      <c r="A21" s="49"/>
      <c r="B21" s="74"/>
      <c r="C21" s="2" t="s">
        <v>3</v>
      </c>
      <c r="D21" s="10">
        <f t="shared" si="9"/>
        <v>1386756.1</v>
      </c>
      <c r="E21" s="10">
        <f t="shared" si="9"/>
        <v>1400595.8</v>
      </c>
      <c r="F21" s="10">
        <f t="shared" si="9"/>
        <v>1400595.8</v>
      </c>
      <c r="G21" s="10">
        <f t="shared" si="9"/>
        <v>755942.7</v>
      </c>
      <c r="H21" s="10">
        <f t="shared" si="9"/>
        <v>755942.7</v>
      </c>
      <c r="I21" s="10">
        <f t="shared" si="10"/>
        <v>54.511582822675152</v>
      </c>
      <c r="J21" s="10">
        <f t="shared" si="2"/>
        <v>53.972937802612286</v>
      </c>
      <c r="K21" s="10">
        <f t="shared" si="3"/>
        <v>53.972937802612286</v>
      </c>
    </row>
    <row r="22" spans="1:11" ht="55.2">
      <c r="A22" s="49"/>
      <c r="B22" s="74"/>
      <c r="C22" s="2" t="s">
        <v>34</v>
      </c>
      <c r="D22" s="10">
        <f t="shared" si="9"/>
        <v>0</v>
      </c>
      <c r="E22" s="10">
        <f t="shared" si="9"/>
        <v>1400595.8</v>
      </c>
      <c r="F22" s="10">
        <f t="shared" si="9"/>
        <v>0</v>
      </c>
      <c r="G22" s="10">
        <f t="shared" si="9"/>
        <v>755942.7</v>
      </c>
      <c r="H22" s="10">
        <f t="shared" si="9"/>
        <v>755942.7</v>
      </c>
      <c r="I22" s="10"/>
      <c r="J22" s="10">
        <f t="shared" si="2"/>
        <v>53.972937802612286</v>
      </c>
      <c r="K22" s="10"/>
    </row>
    <row r="23" spans="1:11" ht="30" customHeight="1">
      <c r="A23" s="49"/>
      <c r="B23" s="74"/>
      <c r="C23" s="2" t="s">
        <v>6</v>
      </c>
      <c r="D23" s="10">
        <f t="shared" si="9"/>
        <v>0</v>
      </c>
      <c r="E23" s="10">
        <f t="shared" si="9"/>
        <v>0</v>
      </c>
      <c r="F23" s="10">
        <f t="shared" si="9"/>
        <v>0</v>
      </c>
      <c r="G23" s="10">
        <f t="shared" si="9"/>
        <v>0</v>
      </c>
      <c r="H23" s="10">
        <f t="shared" si="9"/>
        <v>0</v>
      </c>
      <c r="I23" s="10"/>
      <c r="J23" s="10"/>
      <c r="K23" s="10"/>
    </row>
    <row r="24" spans="1:11" ht="36" customHeight="1">
      <c r="A24" s="49"/>
      <c r="B24" s="75"/>
      <c r="C24" s="2" t="s">
        <v>4</v>
      </c>
      <c r="D24" s="10">
        <f t="shared" si="9"/>
        <v>101875.1</v>
      </c>
      <c r="E24" s="10">
        <f t="shared" si="9"/>
        <v>0</v>
      </c>
      <c r="F24" s="10">
        <f t="shared" si="9"/>
        <v>0</v>
      </c>
      <c r="G24" s="10">
        <f t="shared" si="9"/>
        <v>0</v>
      </c>
      <c r="H24" s="10">
        <f t="shared" si="9"/>
        <v>57418</v>
      </c>
      <c r="I24" s="10">
        <f t="shared" si="10"/>
        <v>56.36117167001553</v>
      </c>
      <c r="J24" s="10"/>
      <c r="K24" s="10"/>
    </row>
    <row r="25" spans="1:11" ht="23.25" customHeight="1">
      <c r="A25" s="49"/>
      <c r="B25" s="45" t="s">
        <v>8</v>
      </c>
      <c r="C25" s="46"/>
      <c r="D25" s="46"/>
      <c r="E25" s="46"/>
      <c r="F25" s="46"/>
      <c r="G25" s="46"/>
      <c r="H25" s="46"/>
      <c r="I25" s="46"/>
      <c r="J25" s="46"/>
      <c r="K25" s="47"/>
    </row>
    <row r="26" spans="1:11" ht="18.75" customHeight="1">
      <c r="A26" s="49"/>
      <c r="B26" s="42" t="s">
        <v>5</v>
      </c>
      <c r="C26" s="2" t="s">
        <v>1</v>
      </c>
      <c r="D26" s="10">
        <f>D27+D29+D31+D32</f>
        <v>2154590</v>
      </c>
      <c r="E26" s="10">
        <f>E27+E29</f>
        <v>2068206.4</v>
      </c>
      <c r="F26" s="10">
        <f t="shared" ref="F26" si="11">F27+F29</f>
        <v>2056679</v>
      </c>
      <c r="G26" s="10">
        <f t="shared" ref="G26" si="12">G27+G29</f>
        <v>1160180.1000000001</v>
      </c>
      <c r="H26" s="10">
        <f>H27+H29+H31+H32</f>
        <v>1217598.1000000001</v>
      </c>
      <c r="I26" s="10">
        <f>H26/D26*100</f>
        <v>56.511823595208377</v>
      </c>
      <c r="J26" s="10">
        <f>G26/E26*100</f>
        <v>56.095953479304583</v>
      </c>
      <c r="K26" s="10">
        <f>G26/F26*100</f>
        <v>56.410363503492768</v>
      </c>
    </row>
    <row r="27" spans="1:11" ht="23.25" customHeight="1">
      <c r="A27" s="49"/>
      <c r="B27" s="43"/>
      <c r="C27" s="2" t="s">
        <v>2</v>
      </c>
      <c r="D27" s="10">
        <f t="shared" ref="D27:H30" si="13">D65+D334+D357</f>
        <v>353620.6</v>
      </c>
      <c r="E27" s="10">
        <f t="shared" si="13"/>
        <v>355272.4</v>
      </c>
      <c r="F27" s="10">
        <f t="shared" si="13"/>
        <v>343745</v>
      </c>
      <c r="G27" s="10">
        <f t="shared" si="13"/>
        <v>143465.1</v>
      </c>
      <c r="H27" s="10">
        <f t="shared" si="13"/>
        <v>143465.1</v>
      </c>
      <c r="I27" s="10">
        <f t="shared" ref="I27:I32" si="14">H27/D27*100</f>
        <v>40.570345732120813</v>
      </c>
      <c r="J27" s="10">
        <f t="shared" ref="J27:J30" si="15">G27/E27*100</f>
        <v>40.381718365963692</v>
      </c>
      <c r="K27" s="10">
        <f t="shared" ref="K27:K29" si="16">G27/F27*100</f>
        <v>41.735908885947431</v>
      </c>
    </row>
    <row r="28" spans="1:11" ht="41.4">
      <c r="A28" s="49"/>
      <c r="B28" s="43"/>
      <c r="C28" s="2" t="s">
        <v>33</v>
      </c>
      <c r="D28" s="10">
        <f t="shared" si="13"/>
        <v>0</v>
      </c>
      <c r="E28" s="10">
        <f t="shared" si="13"/>
        <v>192618.6</v>
      </c>
      <c r="F28" s="10">
        <f t="shared" si="13"/>
        <v>0</v>
      </c>
      <c r="G28" s="10">
        <f t="shared" si="13"/>
        <v>114291.6</v>
      </c>
      <c r="H28" s="10">
        <f t="shared" si="13"/>
        <v>114291.6</v>
      </c>
      <c r="I28" s="10"/>
      <c r="J28" s="10">
        <f t="shared" si="15"/>
        <v>59.335702782597323</v>
      </c>
      <c r="K28" s="10"/>
    </row>
    <row r="29" spans="1:11" ht="27.6">
      <c r="A29" s="49"/>
      <c r="B29" s="43"/>
      <c r="C29" s="2" t="s">
        <v>3</v>
      </c>
      <c r="D29" s="10">
        <f t="shared" si="13"/>
        <v>1699094.3</v>
      </c>
      <c r="E29" s="10">
        <f t="shared" si="13"/>
        <v>1712934</v>
      </c>
      <c r="F29" s="10">
        <f t="shared" si="13"/>
        <v>1712934</v>
      </c>
      <c r="G29" s="10">
        <f t="shared" si="13"/>
        <v>1016715</v>
      </c>
      <c r="H29" s="10">
        <f t="shared" si="13"/>
        <v>1016715</v>
      </c>
      <c r="I29" s="10">
        <f t="shared" si="14"/>
        <v>59.83864462378574</v>
      </c>
      <c r="J29" s="10">
        <f t="shared" si="15"/>
        <v>59.355176556714973</v>
      </c>
      <c r="K29" s="10">
        <f t="shared" si="16"/>
        <v>59.355176556714973</v>
      </c>
    </row>
    <row r="30" spans="1:11" ht="55.2">
      <c r="A30" s="49"/>
      <c r="B30" s="43"/>
      <c r="C30" s="2" t="s">
        <v>34</v>
      </c>
      <c r="D30" s="10">
        <f t="shared" si="13"/>
        <v>0</v>
      </c>
      <c r="E30" s="10">
        <f t="shared" si="13"/>
        <v>1712934</v>
      </c>
      <c r="F30" s="10">
        <f t="shared" si="13"/>
        <v>0</v>
      </c>
      <c r="G30" s="10">
        <f t="shared" si="13"/>
        <v>1016715</v>
      </c>
      <c r="H30" s="10">
        <f t="shared" si="13"/>
        <v>1016715</v>
      </c>
      <c r="I30" s="10"/>
      <c r="J30" s="10">
        <f t="shared" si="15"/>
        <v>59.355176556714973</v>
      </c>
      <c r="K30" s="10"/>
    </row>
    <row r="31" spans="1:11" ht="30.75" customHeight="1">
      <c r="A31" s="49"/>
      <c r="B31" s="43"/>
      <c r="C31" s="2" t="s">
        <v>6</v>
      </c>
      <c r="D31" s="10">
        <f>D69+D338+D361</f>
        <v>0</v>
      </c>
      <c r="E31" s="10"/>
      <c r="F31" s="10"/>
      <c r="G31" s="10"/>
      <c r="H31" s="10">
        <f>H69+H338+H361</f>
        <v>0</v>
      </c>
      <c r="I31" s="10"/>
      <c r="J31" s="10"/>
      <c r="K31" s="10"/>
    </row>
    <row r="32" spans="1:11" ht="28.5" customHeight="1">
      <c r="A32" s="49"/>
      <c r="B32" s="44"/>
      <c r="C32" s="2" t="s">
        <v>4</v>
      </c>
      <c r="D32" s="10">
        <f>D70+D339+D362</f>
        <v>101875.1</v>
      </c>
      <c r="E32" s="10"/>
      <c r="F32" s="10"/>
      <c r="G32" s="10"/>
      <c r="H32" s="10">
        <f>H70+H339+H362</f>
        <v>57418</v>
      </c>
      <c r="I32" s="10">
        <f t="shared" si="14"/>
        <v>56.36117167001553</v>
      </c>
      <c r="J32" s="10"/>
      <c r="K32" s="10"/>
    </row>
    <row r="33" spans="1:11" ht="21" customHeight="1">
      <c r="A33" s="49"/>
      <c r="B33" s="45" t="s">
        <v>7</v>
      </c>
      <c r="C33" s="46"/>
      <c r="D33" s="46"/>
      <c r="E33" s="46"/>
      <c r="F33" s="46"/>
      <c r="G33" s="46"/>
      <c r="H33" s="46"/>
      <c r="I33" s="46"/>
      <c r="J33" s="46"/>
      <c r="K33" s="47"/>
    </row>
    <row r="34" spans="1:11" ht="16.5" customHeight="1">
      <c r="A34" s="49"/>
      <c r="B34" s="42" t="s">
        <v>5</v>
      </c>
      <c r="C34" s="2" t="s">
        <v>1</v>
      </c>
      <c r="D34" s="10">
        <f>D35+D37+D40</f>
        <v>1733821.4000000001</v>
      </c>
      <c r="E34" s="10">
        <f>E35+E37</f>
        <v>1646068.4000000001</v>
      </c>
      <c r="F34" s="10">
        <f>F35+F37</f>
        <v>1637568.4000000001</v>
      </c>
      <c r="G34" s="10">
        <f>G35+G37+G39+G40</f>
        <v>839965.39999999991</v>
      </c>
      <c r="H34" s="10">
        <f>H35+H37+H39+H40</f>
        <v>897383.39999999991</v>
      </c>
      <c r="I34" s="10">
        <f>H34/D34*100</f>
        <v>51.757545500361211</v>
      </c>
      <c r="J34" s="10">
        <f>G34/E34*100</f>
        <v>51.02858423137215</v>
      </c>
      <c r="K34" s="10">
        <f>G34/F34*100</f>
        <v>51.293454368074023</v>
      </c>
    </row>
    <row r="35" spans="1:11" ht="18.75" customHeight="1">
      <c r="A35" s="49"/>
      <c r="B35" s="43"/>
      <c r="C35" s="2" t="s">
        <v>2</v>
      </c>
      <c r="D35" s="10">
        <f t="shared" ref="D35:H40" si="17">D88+D235+D256</f>
        <v>245190.19999999998</v>
      </c>
      <c r="E35" s="10">
        <f t="shared" si="17"/>
        <v>245472.6</v>
      </c>
      <c r="F35" s="10">
        <f t="shared" si="17"/>
        <v>236972.6</v>
      </c>
      <c r="G35" s="10">
        <f t="shared" si="17"/>
        <v>84022.700000000012</v>
      </c>
      <c r="H35" s="10">
        <f t="shared" si="17"/>
        <v>84022.700000000012</v>
      </c>
      <c r="I35" s="10">
        <f t="shared" ref="I35:I59" si="18">H35/D35*100</f>
        <v>34.268376142276495</v>
      </c>
      <c r="J35" s="10">
        <f t="shared" ref="J35:J68" si="19">G35/E35*100</f>
        <v>34.228952640742797</v>
      </c>
      <c r="K35" s="10">
        <f t="shared" ref="K35:K67" si="20">G35/F35*100</f>
        <v>35.456715248935957</v>
      </c>
    </row>
    <row r="36" spans="1:11" ht="41.4">
      <c r="A36" s="49"/>
      <c r="B36" s="43"/>
      <c r="C36" s="2" t="s">
        <v>33</v>
      </c>
      <c r="D36" s="10">
        <f t="shared" si="17"/>
        <v>0</v>
      </c>
      <c r="E36" s="10">
        <f t="shared" si="17"/>
        <v>159160.6</v>
      </c>
      <c r="F36" s="10">
        <f t="shared" si="17"/>
        <v>0</v>
      </c>
      <c r="G36" s="10">
        <f t="shared" si="17"/>
        <v>83547.60000000002</v>
      </c>
      <c r="H36" s="10">
        <f t="shared" si="17"/>
        <v>83547.60000000002</v>
      </c>
      <c r="I36" s="10"/>
      <c r="J36" s="10">
        <f t="shared" si="19"/>
        <v>52.492639510029505</v>
      </c>
      <c r="K36" s="10"/>
    </row>
    <row r="37" spans="1:11" ht="27.6">
      <c r="A37" s="49"/>
      <c r="B37" s="43"/>
      <c r="C37" s="2" t="s">
        <v>3</v>
      </c>
      <c r="D37" s="10">
        <f t="shared" si="17"/>
        <v>1386756.1</v>
      </c>
      <c r="E37" s="10">
        <f t="shared" si="17"/>
        <v>1400595.8</v>
      </c>
      <c r="F37" s="10">
        <f t="shared" si="17"/>
        <v>1400595.8</v>
      </c>
      <c r="G37" s="10">
        <f t="shared" si="17"/>
        <v>755942.7</v>
      </c>
      <c r="H37" s="10">
        <f t="shared" si="17"/>
        <v>755942.7</v>
      </c>
      <c r="I37" s="10">
        <f t="shared" si="18"/>
        <v>54.511582822675152</v>
      </c>
      <c r="J37" s="10">
        <f t="shared" si="19"/>
        <v>53.972937802612286</v>
      </c>
      <c r="K37" s="10">
        <f t="shared" si="20"/>
        <v>53.972937802612286</v>
      </c>
    </row>
    <row r="38" spans="1:11" ht="55.2">
      <c r="A38" s="49"/>
      <c r="B38" s="43"/>
      <c r="C38" s="2" t="s">
        <v>34</v>
      </c>
      <c r="D38" s="10">
        <f t="shared" si="17"/>
        <v>0</v>
      </c>
      <c r="E38" s="10">
        <f t="shared" si="17"/>
        <v>1400595.8</v>
      </c>
      <c r="F38" s="10">
        <f t="shared" si="17"/>
        <v>0</v>
      </c>
      <c r="G38" s="10">
        <f t="shared" si="17"/>
        <v>755942.7</v>
      </c>
      <c r="H38" s="10">
        <f t="shared" si="17"/>
        <v>755942.7</v>
      </c>
      <c r="I38" s="10"/>
      <c r="J38" s="10">
        <f t="shared" si="19"/>
        <v>53.972937802612286</v>
      </c>
      <c r="K38" s="10"/>
    </row>
    <row r="39" spans="1:11" ht="27.6">
      <c r="A39" s="49"/>
      <c r="B39" s="43"/>
      <c r="C39" s="2" t="s">
        <v>6</v>
      </c>
      <c r="D39" s="10">
        <f t="shared" si="17"/>
        <v>0</v>
      </c>
      <c r="E39" s="10">
        <f t="shared" si="17"/>
        <v>0</v>
      </c>
      <c r="F39" s="10">
        <f t="shared" si="17"/>
        <v>0</v>
      </c>
      <c r="G39" s="10">
        <f t="shared" si="17"/>
        <v>0</v>
      </c>
      <c r="H39" s="10">
        <f t="shared" si="17"/>
        <v>0</v>
      </c>
      <c r="I39" s="10"/>
      <c r="J39" s="10"/>
      <c r="K39" s="10"/>
    </row>
    <row r="40" spans="1:11" ht="27.6">
      <c r="A40" s="49"/>
      <c r="B40" s="44"/>
      <c r="C40" s="2" t="s">
        <v>4</v>
      </c>
      <c r="D40" s="10">
        <f t="shared" si="17"/>
        <v>101875.1</v>
      </c>
      <c r="E40" s="10">
        <f t="shared" si="17"/>
        <v>0</v>
      </c>
      <c r="F40" s="10">
        <f t="shared" si="17"/>
        <v>0</v>
      </c>
      <c r="G40" s="10">
        <f t="shared" si="17"/>
        <v>0</v>
      </c>
      <c r="H40" s="10">
        <f t="shared" si="17"/>
        <v>57418</v>
      </c>
      <c r="I40" s="10">
        <f t="shared" si="18"/>
        <v>56.36117167001553</v>
      </c>
      <c r="J40" s="10"/>
      <c r="K40" s="10"/>
    </row>
    <row r="41" spans="1:11" ht="15.75" customHeight="1">
      <c r="A41" s="49"/>
      <c r="B41" s="42" t="s">
        <v>9</v>
      </c>
      <c r="C41" s="2" t="s">
        <v>1</v>
      </c>
      <c r="D41" s="10">
        <f>D42+D44+D46+D47</f>
        <v>352956.7</v>
      </c>
      <c r="E41" s="10">
        <f>E42+E44</f>
        <v>352903</v>
      </c>
      <c r="F41" s="10">
        <f t="shared" ref="F41" si="21">F42+F44</f>
        <v>352903</v>
      </c>
      <c r="G41" s="10">
        <f t="shared" ref="G41:H41" si="22">G42+G44</f>
        <v>156322.5</v>
      </c>
      <c r="H41" s="10">
        <f t="shared" si="22"/>
        <v>156322.5</v>
      </c>
      <c r="I41" s="10">
        <f t="shared" si="18"/>
        <v>44.289427003368971</v>
      </c>
      <c r="J41" s="10">
        <f t="shared" ref="J41:J42" si="23">I41/E41*100</f>
        <v>1.2550028479035025E-2</v>
      </c>
      <c r="K41" s="10">
        <f t="shared" ref="K41:K42" si="24">J41/F41*100</f>
        <v>3.556226067512893E-6</v>
      </c>
    </row>
    <row r="42" spans="1:11" ht="16.8">
      <c r="A42" s="49"/>
      <c r="B42" s="43"/>
      <c r="C42" s="2" t="s">
        <v>2</v>
      </c>
      <c r="D42" s="10">
        <f>D80+D364</f>
        <v>352956.7</v>
      </c>
      <c r="E42" s="10">
        <f>E80+E364</f>
        <v>352903</v>
      </c>
      <c r="F42" s="10">
        <f>F80+F364</f>
        <v>352903</v>
      </c>
      <c r="G42" s="10">
        <f>G80+G364</f>
        <v>156322.5</v>
      </c>
      <c r="H42" s="10">
        <f>H80+H364</f>
        <v>156322.5</v>
      </c>
      <c r="I42" s="10">
        <f t="shared" si="18"/>
        <v>44.289427003368971</v>
      </c>
      <c r="J42" s="10">
        <f t="shared" si="23"/>
        <v>1.2550028479035025E-2</v>
      </c>
      <c r="K42" s="10">
        <f t="shared" si="24"/>
        <v>3.556226067512893E-6</v>
      </c>
    </row>
    <row r="43" spans="1:11" ht="41.4">
      <c r="A43" s="49"/>
      <c r="B43" s="43"/>
      <c r="C43" s="2" t="s">
        <v>33</v>
      </c>
      <c r="D43" s="10"/>
      <c r="E43" s="10"/>
      <c r="F43" s="10"/>
      <c r="G43" s="10"/>
      <c r="H43" s="10"/>
      <c r="I43" s="10"/>
      <c r="J43" s="10"/>
      <c r="K43" s="10"/>
    </row>
    <row r="44" spans="1:11" ht="27.6">
      <c r="A44" s="49"/>
      <c r="B44" s="43"/>
      <c r="C44" s="2" t="s">
        <v>3</v>
      </c>
      <c r="D44" s="10"/>
      <c r="E44" s="10"/>
      <c r="F44" s="10"/>
      <c r="G44" s="10"/>
      <c r="H44" s="10"/>
      <c r="I44" s="10"/>
      <c r="J44" s="10"/>
      <c r="K44" s="10"/>
    </row>
    <row r="45" spans="1:11" ht="55.2">
      <c r="A45" s="49"/>
      <c r="B45" s="43"/>
      <c r="C45" s="2" t="s">
        <v>34</v>
      </c>
      <c r="D45" s="10"/>
      <c r="E45" s="10"/>
      <c r="F45" s="10"/>
      <c r="G45" s="10"/>
      <c r="H45" s="10"/>
      <c r="I45" s="10"/>
      <c r="J45" s="10"/>
      <c r="K45" s="10"/>
    </row>
    <row r="46" spans="1:11" ht="27.6">
      <c r="A46" s="49"/>
      <c r="B46" s="43"/>
      <c r="C46" s="2" t="s">
        <v>6</v>
      </c>
      <c r="D46" s="10"/>
      <c r="E46" s="10"/>
      <c r="F46" s="10"/>
      <c r="G46" s="10"/>
      <c r="H46" s="10"/>
      <c r="I46" s="10"/>
      <c r="J46" s="10"/>
      <c r="K46" s="10"/>
    </row>
    <row r="47" spans="1:11" ht="27.6">
      <c r="A47" s="50"/>
      <c r="B47" s="44"/>
      <c r="C47" s="2" t="s">
        <v>4</v>
      </c>
      <c r="D47" s="10"/>
      <c r="E47" s="10"/>
      <c r="F47" s="10"/>
      <c r="G47" s="10"/>
      <c r="H47" s="10"/>
      <c r="I47" s="10"/>
      <c r="J47" s="10"/>
      <c r="K47" s="10"/>
    </row>
    <row r="48" spans="1:11" ht="20.25" customHeight="1">
      <c r="A48" s="52" t="s">
        <v>10</v>
      </c>
      <c r="B48" s="53"/>
      <c r="C48" s="2" t="s">
        <v>1</v>
      </c>
      <c r="D48" s="10">
        <f>D49+D51+D53+D54</f>
        <v>1817387.9000000001</v>
      </c>
      <c r="E48" s="10">
        <f>E49+E51+E53+E54</f>
        <v>1729581.2</v>
      </c>
      <c r="F48" s="10">
        <f>F49+F51+F53+F54</f>
        <v>1720411</v>
      </c>
      <c r="G48" s="10">
        <f>G49+G51+G53+G54</f>
        <v>862013.1</v>
      </c>
      <c r="H48" s="10">
        <f>H49+H51+H53+H54</f>
        <v>919431.1</v>
      </c>
      <c r="I48" s="10">
        <f t="shared" si="18"/>
        <v>50.590801226309466</v>
      </c>
      <c r="J48" s="10">
        <f t="shared" si="19"/>
        <v>49.839411991758467</v>
      </c>
      <c r="K48" s="10">
        <f t="shared" si="20"/>
        <v>50.105067916910549</v>
      </c>
    </row>
    <row r="49" spans="1:11" ht="20.25" customHeight="1">
      <c r="A49" s="52"/>
      <c r="B49" s="53"/>
      <c r="C49" s="2" t="s">
        <v>2</v>
      </c>
      <c r="D49" s="10">
        <f t="shared" ref="D49:H52" si="25">D65+D80</f>
        <v>256245.5</v>
      </c>
      <c r="E49" s="10">
        <f t="shared" si="25"/>
        <v>256474.2</v>
      </c>
      <c r="F49" s="10">
        <f t="shared" si="25"/>
        <v>247304</v>
      </c>
      <c r="G49" s="10">
        <f t="shared" si="25"/>
        <v>85125.1</v>
      </c>
      <c r="H49" s="10">
        <f t="shared" si="25"/>
        <v>85125.1</v>
      </c>
      <c r="I49" s="10">
        <f t="shared" si="18"/>
        <v>33.220134597485618</v>
      </c>
      <c r="J49" s="10">
        <f t="shared" si="19"/>
        <v>33.190511950129874</v>
      </c>
      <c r="K49" s="10">
        <f t="shared" si="20"/>
        <v>34.421238637466438</v>
      </c>
    </row>
    <row r="50" spans="1:11" ht="41.4">
      <c r="A50" s="52"/>
      <c r="B50" s="53"/>
      <c r="C50" s="2" t="s">
        <v>33</v>
      </c>
      <c r="D50" s="10">
        <f t="shared" si="25"/>
        <v>0</v>
      </c>
      <c r="E50" s="10">
        <f t="shared" si="25"/>
        <v>162977</v>
      </c>
      <c r="F50" s="10">
        <f t="shared" si="25"/>
        <v>0</v>
      </c>
      <c r="G50" s="10">
        <f t="shared" si="25"/>
        <v>84650.000000000015</v>
      </c>
      <c r="H50" s="10">
        <f t="shared" si="25"/>
        <v>84650.000000000015</v>
      </c>
      <c r="I50" s="10"/>
      <c r="J50" s="10">
        <f t="shared" si="19"/>
        <v>51.939844272504722</v>
      </c>
      <c r="K50" s="10"/>
    </row>
    <row r="51" spans="1:11" ht="25.5" customHeight="1">
      <c r="A51" s="52"/>
      <c r="B51" s="53"/>
      <c r="C51" s="2" t="s">
        <v>3</v>
      </c>
      <c r="D51" s="10">
        <f t="shared" si="25"/>
        <v>1459267.3</v>
      </c>
      <c r="E51" s="10">
        <f t="shared" si="25"/>
        <v>1473107</v>
      </c>
      <c r="F51" s="10">
        <f t="shared" si="25"/>
        <v>1473107</v>
      </c>
      <c r="G51" s="10">
        <f t="shared" si="25"/>
        <v>776888</v>
      </c>
      <c r="H51" s="10">
        <f t="shared" si="25"/>
        <v>776888</v>
      </c>
      <c r="I51" s="10">
        <f t="shared" si="18"/>
        <v>53.23822441577358</v>
      </c>
      <c r="J51" s="10">
        <f t="shared" si="19"/>
        <v>52.738056366577581</v>
      </c>
      <c r="K51" s="10">
        <f t="shared" si="20"/>
        <v>52.738056366577581</v>
      </c>
    </row>
    <row r="52" spans="1:11" ht="55.2">
      <c r="A52" s="52"/>
      <c r="B52" s="53"/>
      <c r="C52" s="2" t="s">
        <v>34</v>
      </c>
      <c r="D52" s="10">
        <f t="shared" si="25"/>
        <v>0</v>
      </c>
      <c r="E52" s="10">
        <f t="shared" si="25"/>
        <v>1473107</v>
      </c>
      <c r="F52" s="10">
        <f t="shared" si="25"/>
        <v>0</v>
      </c>
      <c r="G52" s="10">
        <f t="shared" si="25"/>
        <v>776888</v>
      </c>
      <c r="H52" s="10">
        <f t="shared" si="25"/>
        <v>776888</v>
      </c>
      <c r="I52" s="10"/>
      <c r="J52" s="10">
        <f t="shared" si="19"/>
        <v>52.738056366577581</v>
      </c>
      <c r="K52" s="10"/>
    </row>
    <row r="53" spans="1:11" ht="27.6">
      <c r="A53" s="52"/>
      <c r="B53" s="53"/>
      <c r="C53" s="2" t="s">
        <v>6</v>
      </c>
      <c r="D53" s="10">
        <f>D69+D84</f>
        <v>0</v>
      </c>
      <c r="E53" s="10"/>
      <c r="F53" s="10"/>
      <c r="G53" s="10"/>
      <c r="H53" s="10">
        <f>H69+H84</f>
        <v>0</v>
      </c>
      <c r="I53" s="10"/>
      <c r="J53" s="10"/>
      <c r="K53" s="10"/>
    </row>
    <row r="54" spans="1:11" ht="41.25" customHeight="1">
      <c r="A54" s="52"/>
      <c r="B54" s="53"/>
      <c r="C54" s="2" t="s">
        <v>4</v>
      </c>
      <c r="D54" s="10">
        <f>D70+D85</f>
        <v>101875.1</v>
      </c>
      <c r="E54" s="10"/>
      <c r="F54" s="10"/>
      <c r="G54" s="10"/>
      <c r="H54" s="10">
        <f>H70+H85</f>
        <v>57418</v>
      </c>
      <c r="I54" s="10">
        <f t="shared" si="18"/>
        <v>56.36117167001553</v>
      </c>
      <c r="J54" s="10"/>
      <c r="K54" s="10"/>
    </row>
    <row r="55" spans="1:11" ht="18" customHeight="1">
      <c r="A55" s="52"/>
      <c r="B55" s="64" t="s">
        <v>7</v>
      </c>
      <c r="C55" s="64"/>
      <c r="D55" s="64"/>
      <c r="E55" s="11"/>
      <c r="F55" s="11"/>
      <c r="G55" s="11"/>
      <c r="H55" s="11"/>
      <c r="I55" s="10"/>
      <c r="J55" s="10"/>
      <c r="K55" s="10"/>
    </row>
    <row r="56" spans="1:11" ht="16.5" customHeight="1">
      <c r="A56" s="52"/>
      <c r="B56" s="76"/>
      <c r="C56" s="2" t="s">
        <v>1</v>
      </c>
      <c r="D56" s="10">
        <f>D57+D59+D61+D62</f>
        <v>1733821.4000000001</v>
      </c>
      <c r="E56" s="10">
        <f>E57+E59+E61+E62</f>
        <v>1646068.4000000001</v>
      </c>
      <c r="F56" s="10">
        <f>F57+F59+F61+F62</f>
        <v>1637568.4000000001</v>
      </c>
      <c r="G56" s="10">
        <f>G57+G59+G61+G62</f>
        <v>839965.39999999991</v>
      </c>
      <c r="H56" s="10">
        <f>H57+H59+H61+H62</f>
        <v>897383.39999999991</v>
      </c>
      <c r="I56" s="10">
        <f t="shared" si="18"/>
        <v>51.757545500361211</v>
      </c>
      <c r="J56" s="10">
        <f t="shared" si="19"/>
        <v>51.02858423137215</v>
      </c>
      <c r="K56" s="10">
        <f t="shared" si="20"/>
        <v>51.293454368074023</v>
      </c>
    </row>
    <row r="57" spans="1:11" ht="31.5" customHeight="1">
      <c r="A57" s="52"/>
      <c r="B57" s="76"/>
      <c r="C57" s="2" t="s">
        <v>2</v>
      </c>
      <c r="D57" s="10">
        <f t="shared" ref="D57:H62" si="26">D88+D235+D256</f>
        <v>245190.19999999998</v>
      </c>
      <c r="E57" s="10">
        <f t="shared" si="26"/>
        <v>245472.6</v>
      </c>
      <c r="F57" s="10">
        <f t="shared" si="26"/>
        <v>236972.6</v>
      </c>
      <c r="G57" s="10">
        <f t="shared" si="26"/>
        <v>84022.700000000012</v>
      </c>
      <c r="H57" s="10">
        <f t="shared" si="26"/>
        <v>84022.700000000012</v>
      </c>
      <c r="I57" s="10">
        <f t="shared" si="18"/>
        <v>34.268376142276495</v>
      </c>
      <c r="J57" s="10">
        <f t="shared" si="19"/>
        <v>34.228952640742797</v>
      </c>
      <c r="K57" s="10">
        <f t="shared" si="20"/>
        <v>35.456715248935957</v>
      </c>
    </row>
    <row r="58" spans="1:11" ht="41.4">
      <c r="A58" s="52"/>
      <c r="B58" s="76"/>
      <c r="C58" s="2" t="s">
        <v>33</v>
      </c>
      <c r="D58" s="10">
        <f t="shared" si="26"/>
        <v>0</v>
      </c>
      <c r="E58" s="10">
        <f t="shared" si="26"/>
        <v>159160.6</v>
      </c>
      <c r="F58" s="10">
        <f t="shared" si="26"/>
        <v>0</v>
      </c>
      <c r="G58" s="10">
        <f t="shared" si="26"/>
        <v>83547.60000000002</v>
      </c>
      <c r="H58" s="10">
        <f t="shared" si="26"/>
        <v>83547.60000000002</v>
      </c>
      <c r="I58" s="10"/>
      <c r="J58" s="10">
        <f t="shared" si="19"/>
        <v>52.492639510029505</v>
      </c>
      <c r="K58" s="10"/>
    </row>
    <row r="59" spans="1:11" ht="30" customHeight="1">
      <c r="A59" s="52"/>
      <c r="B59" s="76"/>
      <c r="C59" s="2" t="s">
        <v>3</v>
      </c>
      <c r="D59" s="10">
        <f t="shared" si="26"/>
        <v>1386756.1</v>
      </c>
      <c r="E59" s="10">
        <f t="shared" si="26"/>
        <v>1400595.8</v>
      </c>
      <c r="F59" s="10">
        <f t="shared" si="26"/>
        <v>1400595.8</v>
      </c>
      <c r="G59" s="10">
        <f t="shared" si="26"/>
        <v>755942.7</v>
      </c>
      <c r="H59" s="10">
        <f t="shared" si="26"/>
        <v>755942.7</v>
      </c>
      <c r="I59" s="10">
        <f t="shared" si="18"/>
        <v>54.511582822675152</v>
      </c>
      <c r="J59" s="10">
        <f t="shared" si="19"/>
        <v>53.972937802612286</v>
      </c>
      <c r="K59" s="10">
        <f t="shared" si="20"/>
        <v>53.972937802612286</v>
      </c>
    </row>
    <row r="60" spans="1:11" ht="55.2">
      <c r="A60" s="52"/>
      <c r="B60" s="76"/>
      <c r="C60" s="2" t="s">
        <v>34</v>
      </c>
      <c r="D60" s="10">
        <f t="shared" si="26"/>
        <v>0</v>
      </c>
      <c r="E60" s="10">
        <f t="shared" si="26"/>
        <v>1400595.8</v>
      </c>
      <c r="F60" s="10">
        <f t="shared" si="26"/>
        <v>0</v>
      </c>
      <c r="G60" s="10">
        <f t="shared" si="26"/>
        <v>755942.7</v>
      </c>
      <c r="H60" s="10">
        <f t="shared" si="26"/>
        <v>755942.7</v>
      </c>
      <c r="I60" s="10"/>
      <c r="J60" s="10">
        <f t="shared" si="19"/>
        <v>53.972937802612286</v>
      </c>
      <c r="K60" s="10"/>
    </row>
    <row r="61" spans="1:11" ht="27.75" customHeight="1">
      <c r="A61" s="52"/>
      <c r="B61" s="76"/>
      <c r="C61" s="2" t="s">
        <v>6</v>
      </c>
      <c r="D61" s="10">
        <f t="shared" si="26"/>
        <v>0</v>
      </c>
      <c r="E61" s="10">
        <f t="shared" si="26"/>
        <v>0</v>
      </c>
      <c r="F61" s="10">
        <f t="shared" si="26"/>
        <v>0</v>
      </c>
      <c r="G61" s="10">
        <f t="shared" si="26"/>
        <v>0</v>
      </c>
      <c r="H61" s="10">
        <f t="shared" si="26"/>
        <v>0</v>
      </c>
      <c r="I61" s="10"/>
      <c r="J61" s="10"/>
      <c r="K61" s="10"/>
    </row>
    <row r="62" spans="1:11" ht="33" customHeight="1">
      <c r="A62" s="52"/>
      <c r="B62" s="76"/>
      <c r="C62" s="2" t="s">
        <v>4</v>
      </c>
      <c r="D62" s="10">
        <f t="shared" si="26"/>
        <v>101875.1</v>
      </c>
      <c r="E62" s="10">
        <f t="shared" si="26"/>
        <v>0</v>
      </c>
      <c r="F62" s="10">
        <f t="shared" si="26"/>
        <v>0</v>
      </c>
      <c r="G62" s="10">
        <f t="shared" si="26"/>
        <v>0</v>
      </c>
      <c r="H62" s="10">
        <f t="shared" si="26"/>
        <v>57418</v>
      </c>
      <c r="I62" s="10">
        <f t="shared" ref="I62" si="27">H62/D62*100</f>
        <v>56.36117167001553</v>
      </c>
      <c r="J62" s="10"/>
      <c r="K62" s="10"/>
    </row>
    <row r="63" spans="1:11" ht="19.5" customHeight="1">
      <c r="A63" s="52"/>
      <c r="B63" s="51" t="s">
        <v>8</v>
      </c>
      <c r="C63" s="51"/>
      <c r="D63" s="51"/>
      <c r="E63" s="11"/>
      <c r="F63" s="11"/>
      <c r="G63" s="11"/>
      <c r="H63" s="11"/>
      <c r="I63" s="10"/>
      <c r="J63" s="10"/>
      <c r="K63" s="10"/>
    </row>
    <row r="64" spans="1:11" ht="22.5" customHeight="1">
      <c r="A64" s="52"/>
      <c r="B64" s="38" t="s">
        <v>5</v>
      </c>
      <c r="C64" s="2" t="s">
        <v>1</v>
      </c>
      <c r="D64" s="10">
        <f>D65+D67+D69+D70</f>
        <v>1816850.7000000002</v>
      </c>
      <c r="E64" s="10">
        <f>E65+E67</f>
        <v>1729097.7</v>
      </c>
      <c r="F64" s="10">
        <f>F65+F67</f>
        <v>1719927.5</v>
      </c>
      <c r="G64" s="10">
        <f t="shared" ref="G64" si="28">G65+G67</f>
        <v>862013.1</v>
      </c>
      <c r="H64" s="10">
        <f>H65+H67+H69+H70</f>
        <v>919431.1</v>
      </c>
      <c r="I64" s="10">
        <f>H64/D64*100</f>
        <v>50.605759735788958</v>
      </c>
      <c r="J64" s="10">
        <f t="shared" si="19"/>
        <v>49.853348367764298</v>
      </c>
      <c r="K64" s="10">
        <f t="shared" si="20"/>
        <v>50.119153278263184</v>
      </c>
    </row>
    <row r="65" spans="1:11" ht="18.75" customHeight="1">
      <c r="A65" s="52"/>
      <c r="B65" s="38"/>
      <c r="C65" s="2" t="s">
        <v>2</v>
      </c>
      <c r="D65" s="10">
        <f t="shared" ref="D65:F68" si="29">D73+D292+D299+D306+D327</f>
        <v>255708.3</v>
      </c>
      <c r="E65" s="10">
        <f t="shared" si="29"/>
        <v>255990.7</v>
      </c>
      <c r="F65" s="10">
        <f t="shared" si="29"/>
        <v>246820.5</v>
      </c>
      <c r="G65" s="10">
        <f t="shared" ref="G65:H65" si="30">G73+G292+G299+G306+G327</f>
        <v>85125.1</v>
      </c>
      <c r="H65" s="10">
        <f t="shared" si="30"/>
        <v>85125.1</v>
      </c>
      <c r="I65" s="10">
        <f t="shared" ref="I65:I70" si="31">H65/D65*100</f>
        <v>33.28992449599798</v>
      </c>
      <c r="J65" s="10">
        <f t="shared" si="19"/>
        <v>33.25320021391402</v>
      </c>
      <c r="K65" s="10">
        <f t="shared" si="20"/>
        <v>34.488666865191512</v>
      </c>
    </row>
    <row r="66" spans="1:11" ht="41.4">
      <c r="A66" s="52"/>
      <c r="B66" s="38"/>
      <c r="C66" s="2" t="s">
        <v>33</v>
      </c>
      <c r="D66" s="10">
        <f t="shared" si="29"/>
        <v>0</v>
      </c>
      <c r="E66" s="10">
        <f t="shared" si="29"/>
        <v>162977</v>
      </c>
      <c r="F66" s="10">
        <f t="shared" si="29"/>
        <v>0</v>
      </c>
      <c r="G66" s="10">
        <f t="shared" ref="G66:H68" si="32">G74+G293+G300+G307+G328</f>
        <v>84650.000000000015</v>
      </c>
      <c r="H66" s="10">
        <f t="shared" si="32"/>
        <v>84650.000000000015</v>
      </c>
      <c r="I66" s="10"/>
      <c r="J66" s="10">
        <f t="shared" si="19"/>
        <v>51.939844272504722</v>
      </c>
      <c r="K66" s="10"/>
    </row>
    <row r="67" spans="1:11" ht="27.6">
      <c r="A67" s="52"/>
      <c r="B67" s="38"/>
      <c r="C67" s="2" t="s">
        <v>3</v>
      </c>
      <c r="D67" s="10">
        <f t="shared" si="29"/>
        <v>1459267.3</v>
      </c>
      <c r="E67" s="10">
        <f t="shared" si="29"/>
        <v>1473107</v>
      </c>
      <c r="F67" s="10">
        <f t="shared" si="29"/>
        <v>1473107</v>
      </c>
      <c r="G67" s="10">
        <f t="shared" si="32"/>
        <v>776888</v>
      </c>
      <c r="H67" s="10">
        <f t="shared" si="32"/>
        <v>776888</v>
      </c>
      <c r="I67" s="10">
        <f t="shared" si="31"/>
        <v>53.23822441577358</v>
      </c>
      <c r="J67" s="10">
        <f t="shared" si="19"/>
        <v>52.738056366577581</v>
      </c>
      <c r="K67" s="10">
        <f t="shared" si="20"/>
        <v>52.738056366577581</v>
      </c>
    </row>
    <row r="68" spans="1:11" ht="55.2">
      <c r="A68" s="52"/>
      <c r="B68" s="38"/>
      <c r="C68" s="2" t="s">
        <v>34</v>
      </c>
      <c r="D68" s="10">
        <f t="shared" si="29"/>
        <v>0</v>
      </c>
      <c r="E68" s="10">
        <f t="shared" si="29"/>
        <v>1473107</v>
      </c>
      <c r="F68" s="10">
        <f t="shared" si="29"/>
        <v>0</v>
      </c>
      <c r="G68" s="10">
        <f t="shared" si="32"/>
        <v>776888</v>
      </c>
      <c r="H68" s="10">
        <f t="shared" si="32"/>
        <v>776888</v>
      </c>
      <c r="I68" s="10"/>
      <c r="J68" s="10">
        <f t="shared" si="19"/>
        <v>52.738056366577581</v>
      </c>
      <c r="K68" s="10"/>
    </row>
    <row r="69" spans="1:11" ht="27.6">
      <c r="A69" s="52"/>
      <c r="B69" s="38"/>
      <c r="C69" s="2" t="s">
        <v>6</v>
      </c>
      <c r="D69" s="10">
        <f>D77+D296+D303+D310+D331</f>
        <v>0</v>
      </c>
      <c r="E69" s="10"/>
      <c r="F69" s="10">
        <f t="shared" ref="F69" si="33">F77+F296+F303+F310+F331</f>
        <v>0</v>
      </c>
      <c r="G69" s="10"/>
      <c r="H69" s="10">
        <f t="shared" ref="H69" si="34">H77+H296+H303+H310+H331</f>
        <v>0</v>
      </c>
      <c r="I69" s="10"/>
      <c r="J69" s="10"/>
      <c r="K69" s="10"/>
    </row>
    <row r="70" spans="1:11" ht="39.75" customHeight="1">
      <c r="A70" s="52"/>
      <c r="B70" s="38"/>
      <c r="C70" s="2" t="s">
        <v>4</v>
      </c>
      <c r="D70" s="10">
        <f>D78+D297+D304+D311+D332</f>
        <v>101875.1</v>
      </c>
      <c r="E70" s="10"/>
      <c r="F70" s="10"/>
      <c r="G70" s="10"/>
      <c r="H70" s="10">
        <f t="shared" ref="H70" si="35">H78+H297+H304+H311+H332</f>
        <v>57418</v>
      </c>
      <c r="I70" s="10">
        <f t="shared" si="31"/>
        <v>56.36117167001553</v>
      </c>
      <c r="J70" s="10"/>
      <c r="K70" s="10"/>
    </row>
    <row r="71" spans="1:11" ht="22.5" customHeight="1">
      <c r="A71" s="52"/>
      <c r="B71" s="54" t="s">
        <v>7</v>
      </c>
      <c r="C71" s="55"/>
      <c r="D71" s="55"/>
      <c r="E71" s="55"/>
      <c r="F71" s="55"/>
      <c r="G71" s="55"/>
      <c r="H71" s="55"/>
      <c r="I71" s="55"/>
      <c r="J71" s="55"/>
      <c r="K71" s="56"/>
    </row>
    <row r="72" spans="1:11" ht="24.75" customHeight="1">
      <c r="A72" s="52"/>
      <c r="B72" s="57"/>
      <c r="C72" s="2" t="s">
        <v>1</v>
      </c>
      <c r="D72" s="10">
        <f>D73+D75+D77+D78</f>
        <v>1733821.4000000001</v>
      </c>
      <c r="E72" s="10">
        <f>E73+E75+E77+E78</f>
        <v>1646068.4000000001</v>
      </c>
      <c r="F72" s="10">
        <f>F73+F75+F77+F78</f>
        <v>1637568.4000000001</v>
      </c>
      <c r="G72" s="10">
        <f>G73+G75+G77+G78</f>
        <v>839965.39999999991</v>
      </c>
      <c r="H72" s="10">
        <f>H73+H75+H77+H78</f>
        <v>897383.39999999991</v>
      </c>
      <c r="I72" s="10">
        <f>H72/D72*100</f>
        <v>51.757545500361211</v>
      </c>
      <c r="J72" s="10">
        <f>G72/E72*100</f>
        <v>51.02858423137215</v>
      </c>
      <c r="K72" s="10">
        <f>G72/F72*100</f>
        <v>51.293454368074023</v>
      </c>
    </row>
    <row r="73" spans="1:11" ht="24" customHeight="1">
      <c r="A73" s="52"/>
      <c r="B73" s="58"/>
      <c r="C73" s="2" t="s">
        <v>2</v>
      </c>
      <c r="D73" s="10">
        <f t="shared" ref="D73:H78" si="36">D88+D235+D256</f>
        <v>245190.19999999998</v>
      </c>
      <c r="E73" s="10">
        <f t="shared" si="36"/>
        <v>245472.6</v>
      </c>
      <c r="F73" s="10">
        <f t="shared" si="36"/>
        <v>236972.6</v>
      </c>
      <c r="G73" s="10">
        <f t="shared" si="36"/>
        <v>84022.700000000012</v>
      </c>
      <c r="H73" s="10">
        <f t="shared" si="36"/>
        <v>84022.700000000012</v>
      </c>
      <c r="I73" s="10">
        <f t="shared" ref="I73:I80" si="37">H73/D73*100</f>
        <v>34.268376142276495</v>
      </c>
      <c r="J73" s="10">
        <f t="shared" ref="J73:J76" si="38">G73/E73*100</f>
        <v>34.228952640742797</v>
      </c>
      <c r="K73" s="10">
        <f t="shared" ref="K73:K75" si="39">G73/F73*100</f>
        <v>35.456715248935957</v>
      </c>
    </row>
    <row r="74" spans="1:11" ht="58.5" customHeight="1">
      <c r="A74" s="52"/>
      <c r="B74" s="58"/>
      <c r="C74" s="2" t="s">
        <v>33</v>
      </c>
      <c r="D74" s="10">
        <f t="shared" si="36"/>
        <v>0</v>
      </c>
      <c r="E74" s="10">
        <f t="shared" si="36"/>
        <v>159160.6</v>
      </c>
      <c r="F74" s="10">
        <f t="shared" si="36"/>
        <v>0</v>
      </c>
      <c r="G74" s="10">
        <f t="shared" si="36"/>
        <v>83547.60000000002</v>
      </c>
      <c r="H74" s="10">
        <f t="shared" si="36"/>
        <v>83547.60000000002</v>
      </c>
      <c r="I74" s="10"/>
      <c r="J74" s="10">
        <f t="shared" si="38"/>
        <v>52.492639510029505</v>
      </c>
      <c r="K74" s="10"/>
    </row>
    <row r="75" spans="1:11" ht="36.75" customHeight="1">
      <c r="A75" s="52"/>
      <c r="B75" s="58"/>
      <c r="C75" s="2" t="s">
        <v>3</v>
      </c>
      <c r="D75" s="10">
        <f t="shared" si="36"/>
        <v>1386756.1</v>
      </c>
      <c r="E75" s="10">
        <f t="shared" si="36"/>
        <v>1400595.8</v>
      </c>
      <c r="F75" s="10">
        <f t="shared" si="36"/>
        <v>1400595.8</v>
      </c>
      <c r="G75" s="10">
        <f t="shared" si="36"/>
        <v>755942.7</v>
      </c>
      <c r="H75" s="10">
        <f t="shared" si="36"/>
        <v>755942.7</v>
      </c>
      <c r="I75" s="10">
        <f t="shared" si="37"/>
        <v>54.511582822675152</v>
      </c>
      <c r="J75" s="10">
        <f t="shared" si="38"/>
        <v>53.972937802612286</v>
      </c>
      <c r="K75" s="10">
        <f t="shared" si="39"/>
        <v>53.972937802612286</v>
      </c>
    </row>
    <row r="76" spans="1:11" ht="63.75" customHeight="1">
      <c r="A76" s="52"/>
      <c r="B76" s="58"/>
      <c r="C76" s="2" t="s">
        <v>34</v>
      </c>
      <c r="D76" s="10">
        <f t="shared" si="36"/>
        <v>0</v>
      </c>
      <c r="E76" s="10">
        <f t="shared" si="36"/>
        <v>1400595.8</v>
      </c>
      <c r="F76" s="10">
        <f t="shared" si="36"/>
        <v>0</v>
      </c>
      <c r="G76" s="10">
        <f t="shared" si="36"/>
        <v>755942.7</v>
      </c>
      <c r="H76" s="10">
        <f t="shared" si="36"/>
        <v>755942.7</v>
      </c>
      <c r="I76" s="10"/>
      <c r="J76" s="10">
        <f t="shared" si="38"/>
        <v>53.972937802612286</v>
      </c>
      <c r="K76" s="10"/>
    </row>
    <row r="77" spans="1:11" ht="33" customHeight="1">
      <c r="A77" s="52"/>
      <c r="B77" s="58"/>
      <c r="C77" s="2" t="s">
        <v>6</v>
      </c>
      <c r="D77" s="10">
        <f t="shared" si="36"/>
        <v>0</v>
      </c>
      <c r="E77" s="10">
        <f t="shared" si="36"/>
        <v>0</v>
      </c>
      <c r="F77" s="10">
        <f t="shared" si="36"/>
        <v>0</v>
      </c>
      <c r="G77" s="10">
        <f t="shared" si="36"/>
        <v>0</v>
      </c>
      <c r="H77" s="10">
        <f t="shared" si="36"/>
        <v>0</v>
      </c>
      <c r="I77" s="10"/>
      <c r="J77" s="10"/>
      <c r="K77" s="10"/>
    </row>
    <row r="78" spans="1:11" ht="30.75" customHeight="1">
      <c r="A78" s="52"/>
      <c r="B78" s="59"/>
      <c r="C78" s="2" t="s">
        <v>4</v>
      </c>
      <c r="D78" s="10">
        <f t="shared" si="36"/>
        <v>101875.1</v>
      </c>
      <c r="E78" s="10">
        <f t="shared" si="36"/>
        <v>0</v>
      </c>
      <c r="F78" s="10">
        <f t="shared" si="36"/>
        <v>0</v>
      </c>
      <c r="G78" s="10">
        <f t="shared" si="36"/>
        <v>0</v>
      </c>
      <c r="H78" s="10">
        <f t="shared" si="36"/>
        <v>57418</v>
      </c>
      <c r="I78" s="10">
        <f t="shared" si="37"/>
        <v>56.36117167001553</v>
      </c>
      <c r="J78" s="10"/>
      <c r="K78" s="10"/>
    </row>
    <row r="79" spans="1:11" ht="21" customHeight="1">
      <c r="A79" s="52"/>
      <c r="B79" s="38" t="s">
        <v>30</v>
      </c>
      <c r="C79" s="2" t="s">
        <v>1</v>
      </c>
      <c r="D79" s="10">
        <f>D80+D82+D84+D85</f>
        <v>537.20000000000005</v>
      </c>
      <c r="E79" s="10">
        <f>E80+E82</f>
        <v>483.5</v>
      </c>
      <c r="F79" s="10">
        <f t="shared" ref="F79" si="40">F80+F82</f>
        <v>483.5</v>
      </c>
      <c r="G79" s="10">
        <f t="shared" ref="G79" si="41">G80+G82</f>
        <v>0</v>
      </c>
      <c r="H79" s="10">
        <f t="shared" ref="H79" si="42">H80+H82+H84+H85</f>
        <v>0</v>
      </c>
      <c r="I79" s="10">
        <f t="shared" si="37"/>
        <v>0</v>
      </c>
      <c r="J79" s="10"/>
      <c r="K79" s="10"/>
    </row>
    <row r="80" spans="1:11" ht="21.75" customHeight="1">
      <c r="A80" s="52"/>
      <c r="B80" s="63"/>
      <c r="C80" s="2" t="s">
        <v>2</v>
      </c>
      <c r="D80" s="10">
        <f t="shared" ref="D80:G80" si="43">D313+D320</f>
        <v>537.20000000000005</v>
      </c>
      <c r="E80" s="10">
        <f t="shared" si="43"/>
        <v>483.5</v>
      </c>
      <c r="F80" s="10">
        <f t="shared" si="43"/>
        <v>483.5</v>
      </c>
      <c r="G80" s="10">
        <f t="shared" si="43"/>
        <v>0</v>
      </c>
      <c r="H80" s="10">
        <f t="shared" ref="H80" si="44">H313+H320</f>
        <v>0</v>
      </c>
      <c r="I80" s="10">
        <f t="shared" si="37"/>
        <v>0</v>
      </c>
      <c r="J80" s="10"/>
      <c r="K80" s="10"/>
    </row>
    <row r="81" spans="1:11" ht="41.4">
      <c r="A81" s="52"/>
      <c r="B81" s="63"/>
      <c r="C81" s="2" t="s">
        <v>33</v>
      </c>
      <c r="D81" s="10"/>
      <c r="E81" s="10"/>
      <c r="F81" s="10"/>
      <c r="G81" s="10"/>
      <c r="H81" s="10"/>
      <c r="I81" s="10"/>
      <c r="J81" s="10"/>
      <c r="K81" s="10"/>
    </row>
    <row r="82" spans="1:11" ht="27.6">
      <c r="A82" s="52"/>
      <c r="B82" s="63"/>
      <c r="C82" s="2" t="s">
        <v>3</v>
      </c>
      <c r="D82" s="10"/>
      <c r="E82" s="10"/>
      <c r="F82" s="10"/>
      <c r="G82" s="10"/>
      <c r="H82" s="10"/>
      <c r="I82" s="10"/>
      <c r="J82" s="10"/>
      <c r="K82" s="10"/>
    </row>
    <row r="83" spans="1:11" ht="55.2">
      <c r="A83" s="52"/>
      <c r="B83" s="63"/>
      <c r="C83" s="2" t="s">
        <v>34</v>
      </c>
      <c r="D83" s="10"/>
      <c r="E83" s="10"/>
      <c r="F83" s="10"/>
      <c r="G83" s="10"/>
      <c r="H83" s="10"/>
      <c r="I83" s="10"/>
      <c r="J83" s="10"/>
      <c r="K83" s="10"/>
    </row>
    <row r="84" spans="1:11" ht="27.6">
      <c r="A84" s="52"/>
      <c r="B84" s="63"/>
      <c r="C84" s="2" t="s">
        <v>6</v>
      </c>
      <c r="D84" s="10"/>
      <c r="E84" s="10"/>
      <c r="F84" s="10"/>
      <c r="G84" s="10"/>
      <c r="H84" s="10"/>
      <c r="I84" s="10"/>
      <c r="J84" s="10"/>
      <c r="K84" s="10"/>
    </row>
    <row r="85" spans="1:11" ht="33.75" customHeight="1">
      <c r="A85" s="52"/>
      <c r="B85" s="63"/>
      <c r="C85" s="2" t="s">
        <v>4</v>
      </c>
      <c r="D85" s="10"/>
      <c r="E85" s="10"/>
      <c r="F85" s="10"/>
      <c r="G85" s="10"/>
      <c r="H85" s="10"/>
      <c r="I85" s="10"/>
      <c r="J85" s="10"/>
      <c r="K85" s="10"/>
    </row>
    <row r="86" spans="1:11" ht="19.5" customHeight="1">
      <c r="A86" s="60" t="s">
        <v>54</v>
      </c>
      <c r="B86" s="61"/>
      <c r="C86" s="61"/>
      <c r="D86" s="61"/>
      <c r="E86" s="61"/>
      <c r="F86" s="61"/>
      <c r="G86" s="61"/>
      <c r="H86" s="61"/>
      <c r="I86" s="61"/>
      <c r="J86" s="61"/>
      <c r="K86" s="62"/>
    </row>
    <row r="87" spans="1:11" ht="18.75" customHeight="1">
      <c r="A87" s="52" t="s">
        <v>87</v>
      </c>
      <c r="B87" s="38" t="s">
        <v>5</v>
      </c>
      <c r="C87" s="2" t="s">
        <v>1</v>
      </c>
      <c r="D87" s="10">
        <f>D88+D90+D92+D93</f>
        <v>1608713.9000000001</v>
      </c>
      <c r="E87" s="10">
        <f t="shared" ref="E87:H87" si="45">E88+E90+E92+E93</f>
        <v>1506838.7</v>
      </c>
      <c r="F87" s="10">
        <f t="shared" si="45"/>
        <v>1498338.7</v>
      </c>
      <c r="G87" s="10">
        <f t="shared" si="45"/>
        <v>741752.5</v>
      </c>
      <c r="H87" s="10">
        <f t="shared" si="45"/>
        <v>799170.5</v>
      </c>
      <c r="I87" s="10">
        <f>H87/D87*100</f>
        <v>49.677602711084916</v>
      </c>
      <c r="J87" s="10">
        <f>G87/E87*100</f>
        <v>49.225739954780828</v>
      </c>
      <c r="K87" s="10">
        <f>G87/F87*100</f>
        <v>49.504995098905205</v>
      </c>
    </row>
    <row r="88" spans="1:11" ht="18.75" customHeight="1">
      <c r="A88" s="52"/>
      <c r="B88" s="38"/>
      <c r="C88" s="2" t="s">
        <v>2</v>
      </c>
      <c r="D88" s="10">
        <f>D95+D165+D228</f>
        <v>241402.3</v>
      </c>
      <c r="E88" s="10">
        <f t="shared" ref="E88:H89" si="46">E95+E165+E228</f>
        <v>241402.19999999998</v>
      </c>
      <c r="F88" s="10">
        <f t="shared" si="46"/>
        <v>232902.19999999998</v>
      </c>
      <c r="G88" s="10">
        <f t="shared" si="46"/>
        <v>81592.800000000017</v>
      </c>
      <c r="H88" s="10">
        <f t="shared" si="46"/>
        <v>81592.800000000017</v>
      </c>
      <c r="I88" s="10">
        <f t="shared" ref="I88:I146" si="47">H88/D88*100</f>
        <v>33.799512266453149</v>
      </c>
      <c r="J88" s="10">
        <f t="shared" ref="J88:J144" si="48">G88/E88*100</f>
        <v>33.7995262677805</v>
      </c>
      <c r="K88" s="10">
        <f t="shared" ref="K88:K146" si="49">G88/F88*100</f>
        <v>35.033073968386738</v>
      </c>
    </row>
    <row r="89" spans="1:11" ht="41.4">
      <c r="A89" s="52"/>
      <c r="B89" s="38"/>
      <c r="C89" s="2" t="s">
        <v>33</v>
      </c>
      <c r="D89" s="10"/>
      <c r="E89" s="10">
        <f t="shared" si="46"/>
        <v>156402.19999999998</v>
      </c>
      <c r="F89" s="10"/>
      <c r="G89" s="10">
        <f t="shared" si="46"/>
        <v>81592.800000000017</v>
      </c>
      <c r="H89" s="10">
        <f t="shared" si="46"/>
        <v>81592.800000000017</v>
      </c>
      <c r="I89" s="10"/>
      <c r="J89" s="10">
        <f t="shared" si="48"/>
        <v>52.168575633846601</v>
      </c>
      <c r="K89" s="10"/>
    </row>
    <row r="90" spans="1:11" ht="32.25" customHeight="1">
      <c r="A90" s="52"/>
      <c r="B90" s="38"/>
      <c r="C90" s="2" t="s">
        <v>3</v>
      </c>
      <c r="D90" s="10">
        <f>D97+D167+D230</f>
        <v>1265436.5</v>
      </c>
      <c r="E90" s="10">
        <f t="shared" ref="E90:H91" si="50">E97+E167+E230</f>
        <v>1265436.5</v>
      </c>
      <c r="F90" s="10">
        <f t="shared" si="50"/>
        <v>1265436.5</v>
      </c>
      <c r="G90" s="10">
        <f t="shared" si="50"/>
        <v>660159.69999999995</v>
      </c>
      <c r="H90" s="10">
        <f t="shared" si="50"/>
        <v>660159.69999999995</v>
      </c>
      <c r="I90" s="10">
        <f t="shared" si="47"/>
        <v>52.168536311383463</v>
      </c>
      <c r="J90" s="10">
        <f t="shared" si="48"/>
        <v>52.168536311383463</v>
      </c>
      <c r="K90" s="10">
        <f t="shared" si="49"/>
        <v>52.168536311383463</v>
      </c>
    </row>
    <row r="91" spans="1:11" ht="55.2">
      <c r="A91" s="52"/>
      <c r="B91" s="38"/>
      <c r="C91" s="2" t="s">
        <v>34</v>
      </c>
      <c r="D91" s="10"/>
      <c r="E91" s="10">
        <f t="shared" si="50"/>
        <v>1265436.5</v>
      </c>
      <c r="F91" s="10"/>
      <c r="G91" s="10">
        <f t="shared" si="50"/>
        <v>660159.69999999995</v>
      </c>
      <c r="H91" s="10">
        <f t="shared" si="50"/>
        <v>660159.69999999995</v>
      </c>
      <c r="I91" s="10"/>
      <c r="J91" s="10">
        <f t="shared" si="48"/>
        <v>52.168536311383463</v>
      </c>
      <c r="K91" s="10"/>
    </row>
    <row r="92" spans="1:11" ht="30" customHeight="1">
      <c r="A92" s="52"/>
      <c r="B92" s="38"/>
      <c r="C92" s="2" t="s">
        <v>6</v>
      </c>
      <c r="D92" s="10"/>
      <c r="E92" s="10"/>
      <c r="F92" s="10"/>
      <c r="G92" s="10"/>
      <c r="H92" s="10"/>
      <c r="I92" s="10"/>
      <c r="J92" s="10"/>
      <c r="K92" s="10"/>
    </row>
    <row r="93" spans="1:11" ht="51.75" customHeight="1">
      <c r="A93" s="52"/>
      <c r="B93" s="38"/>
      <c r="C93" s="2" t="s">
        <v>4</v>
      </c>
      <c r="D93" s="10">
        <f>D100+D170+D233</f>
        <v>101875.1</v>
      </c>
      <c r="E93" s="10">
        <f t="shared" ref="E93:I93" si="51">E100+E170+E233</f>
        <v>0</v>
      </c>
      <c r="F93" s="10">
        <f t="shared" si="51"/>
        <v>0</v>
      </c>
      <c r="G93" s="10">
        <f t="shared" si="51"/>
        <v>0</v>
      </c>
      <c r="H93" s="10">
        <f t="shared" si="51"/>
        <v>57418</v>
      </c>
      <c r="I93" s="10">
        <f t="shared" si="51"/>
        <v>56.36117167001553</v>
      </c>
      <c r="J93" s="10"/>
      <c r="K93" s="10"/>
    </row>
    <row r="94" spans="1:11" ht="22.2" customHeight="1">
      <c r="A94" s="42" t="s">
        <v>109</v>
      </c>
      <c r="B94" s="42" t="s">
        <v>5</v>
      </c>
      <c r="C94" s="2" t="s">
        <v>1</v>
      </c>
      <c r="D94" s="10">
        <f>D95+D97+D99+D100</f>
        <v>753581.4</v>
      </c>
      <c r="E94" s="10">
        <f t="shared" ref="E94:H94" si="52">E95+E97+E99+E100</f>
        <v>651706.20000000007</v>
      </c>
      <c r="F94" s="10">
        <f t="shared" si="52"/>
        <v>651706.20000000007</v>
      </c>
      <c r="G94" s="10">
        <f t="shared" si="52"/>
        <v>130046.1</v>
      </c>
      <c r="H94" s="10">
        <f t="shared" si="52"/>
        <v>187464.1</v>
      </c>
      <c r="I94" s="10">
        <f t="shared" ref="I94:I100" si="53">H94/D94*100</f>
        <v>24.876423436141074</v>
      </c>
      <c r="J94" s="10">
        <f t="shared" ref="J94:J98" si="54">G94/E94*100</f>
        <v>19.954712721775547</v>
      </c>
      <c r="K94" s="10">
        <f t="shared" ref="K94:K97" si="55">G94/F94*100</f>
        <v>19.954712721775547</v>
      </c>
    </row>
    <row r="95" spans="1:11" ht="19.2" customHeight="1">
      <c r="A95" s="43"/>
      <c r="B95" s="43"/>
      <c r="C95" s="2" t="s">
        <v>2</v>
      </c>
      <c r="D95" s="10">
        <f>D102+D109+D116+D123+D130+D137+D144+D151+D158</f>
        <v>71687.699999999983</v>
      </c>
      <c r="E95" s="10">
        <f t="shared" ref="E95:H96" si="56">E102+E109+E116+E123+E130+E137+E144+E151+E158</f>
        <v>71687.599999999991</v>
      </c>
      <c r="F95" s="10">
        <f t="shared" si="56"/>
        <v>71687.599999999991</v>
      </c>
      <c r="G95" s="10">
        <f t="shared" si="56"/>
        <v>14305.1</v>
      </c>
      <c r="H95" s="10">
        <f t="shared" si="56"/>
        <v>14305.1</v>
      </c>
      <c r="I95" s="10">
        <f t="shared" si="53"/>
        <v>19.954748164608439</v>
      </c>
      <c r="J95" s="10">
        <f t="shared" si="54"/>
        <v>19.954776000312467</v>
      </c>
      <c r="K95" s="10">
        <f t="shared" si="55"/>
        <v>19.954776000312467</v>
      </c>
    </row>
    <row r="96" spans="1:11" ht="56.4" customHeight="1">
      <c r="A96" s="43"/>
      <c r="B96" s="43"/>
      <c r="C96" s="2" t="s">
        <v>33</v>
      </c>
      <c r="D96" s="10"/>
      <c r="E96" s="10">
        <f t="shared" si="56"/>
        <v>71687.599999999991</v>
      </c>
      <c r="F96" s="10"/>
      <c r="G96" s="10">
        <f t="shared" si="56"/>
        <v>14305.1</v>
      </c>
      <c r="H96" s="10">
        <f t="shared" si="56"/>
        <v>14305.1</v>
      </c>
      <c r="I96" s="10"/>
      <c r="J96" s="10">
        <f t="shared" si="54"/>
        <v>19.954776000312467</v>
      </c>
      <c r="K96" s="10"/>
    </row>
    <row r="97" spans="1:11" ht="31.2" customHeight="1">
      <c r="A97" s="43"/>
      <c r="B97" s="43"/>
      <c r="C97" s="2" t="s">
        <v>3</v>
      </c>
      <c r="D97" s="10">
        <f>D104+D111+D118+D125+D132+D139+D146+D153+D160</f>
        <v>580018.60000000009</v>
      </c>
      <c r="E97" s="10">
        <f>E104+E111+E118+E125+E132+E139+E146+E153+E160</f>
        <v>580018.60000000009</v>
      </c>
      <c r="F97" s="10">
        <f t="shared" ref="D97:H100" si="57">F104+F111+F118+F125+F132+F139+F146+F153+F160</f>
        <v>580018.60000000009</v>
      </c>
      <c r="G97" s="10">
        <f t="shared" si="57"/>
        <v>115741</v>
      </c>
      <c r="H97" s="10">
        <f t="shared" si="57"/>
        <v>115741</v>
      </c>
      <c r="I97" s="10">
        <f t="shared" si="53"/>
        <v>19.954704900842831</v>
      </c>
      <c r="J97" s="10">
        <f t="shared" si="54"/>
        <v>19.954704900842831</v>
      </c>
      <c r="K97" s="10">
        <f t="shared" si="55"/>
        <v>19.954704900842831</v>
      </c>
    </row>
    <row r="98" spans="1:11" ht="55.8" customHeight="1">
      <c r="A98" s="43"/>
      <c r="B98" s="43"/>
      <c r="C98" s="2" t="s">
        <v>34</v>
      </c>
      <c r="D98" s="10"/>
      <c r="E98" s="10">
        <f>E105+E112+E119+E126+E133+E140+E147+E154+E161</f>
        <v>580018.60000000009</v>
      </c>
      <c r="F98" s="10"/>
      <c r="G98" s="10">
        <f t="shared" si="57"/>
        <v>115741</v>
      </c>
      <c r="H98" s="10">
        <f t="shared" si="57"/>
        <v>115741</v>
      </c>
      <c r="I98" s="10"/>
      <c r="J98" s="10">
        <f t="shared" si="54"/>
        <v>19.954704900842831</v>
      </c>
      <c r="K98" s="10"/>
    </row>
    <row r="99" spans="1:11" ht="27" customHeight="1">
      <c r="A99" s="43"/>
      <c r="B99" s="43"/>
      <c r="C99" s="2" t="s">
        <v>6</v>
      </c>
      <c r="D99" s="10"/>
      <c r="E99" s="10"/>
      <c r="F99" s="10"/>
      <c r="G99" s="10"/>
      <c r="H99" s="10"/>
      <c r="I99" s="10"/>
      <c r="J99" s="10"/>
      <c r="K99" s="10"/>
    </row>
    <row r="100" spans="1:11" ht="33" customHeight="1">
      <c r="A100" s="44"/>
      <c r="B100" s="44"/>
      <c r="C100" s="2" t="s">
        <v>4</v>
      </c>
      <c r="D100" s="10">
        <f t="shared" si="57"/>
        <v>101875.1</v>
      </c>
      <c r="E100" s="10">
        <f t="shared" si="57"/>
        <v>0</v>
      </c>
      <c r="F100" s="10">
        <f t="shared" si="57"/>
        <v>0</v>
      </c>
      <c r="G100" s="10">
        <f t="shared" si="57"/>
        <v>0</v>
      </c>
      <c r="H100" s="10">
        <f t="shared" si="57"/>
        <v>57418</v>
      </c>
      <c r="I100" s="10">
        <f t="shared" si="53"/>
        <v>56.36117167001553</v>
      </c>
      <c r="J100" s="10"/>
      <c r="K100" s="10"/>
    </row>
    <row r="101" spans="1:11" ht="17.25" customHeight="1">
      <c r="A101" s="38" t="s">
        <v>90</v>
      </c>
      <c r="B101" s="38" t="s">
        <v>5</v>
      </c>
      <c r="C101" s="2" t="s">
        <v>1</v>
      </c>
      <c r="D101" s="10">
        <f>D102+D104+D106+D107</f>
        <v>216421.19999999998</v>
      </c>
      <c r="E101" s="10">
        <f>E102+E104</f>
        <v>216421.19999999998</v>
      </c>
      <c r="F101" s="10">
        <f t="shared" ref="F101" si="58">F102+F104</f>
        <v>216421.19999999998</v>
      </c>
      <c r="G101" s="10">
        <f t="shared" ref="G101" si="59">G102+G104</f>
        <v>10631.7</v>
      </c>
      <c r="H101" s="10">
        <f t="shared" ref="H101" si="60">H102+H104+H106+H107</f>
        <v>10631.7</v>
      </c>
      <c r="I101" s="10">
        <f t="shared" si="47"/>
        <v>4.9125039506296062</v>
      </c>
      <c r="J101" s="10">
        <f t="shared" si="48"/>
        <v>4.9125039506296062</v>
      </c>
      <c r="K101" s="10">
        <f t="shared" si="49"/>
        <v>4.9125039506296062</v>
      </c>
    </row>
    <row r="102" spans="1:11" ht="15" customHeight="1">
      <c r="A102" s="38"/>
      <c r="B102" s="38"/>
      <c r="C102" s="2" t="s">
        <v>2</v>
      </c>
      <c r="D102" s="10">
        <v>23806.3</v>
      </c>
      <c r="E102" s="10">
        <v>23806.3</v>
      </c>
      <c r="F102" s="10">
        <v>23806.3</v>
      </c>
      <c r="G102" s="10">
        <v>1169.5</v>
      </c>
      <c r="H102" s="10">
        <v>1169.5</v>
      </c>
      <c r="I102" s="10">
        <f t="shared" si="47"/>
        <v>4.9125651613228429</v>
      </c>
      <c r="J102" s="10">
        <f t="shared" si="48"/>
        <v>4.9125651613228429</v>
      </c>
      <c r="K102" s="10">
        <f t="shared" si="49"/>
        <v>4.9125651613228429</v>
      </c>
    </row>
    <row r="103" spans="1:11" ht="58.5" customHeight="1">
      <c r="A103" s="38"/>
      <c r="B103" s="38"/>
      <c r="C103" s="2" t="s">
        <v>33</v>
      </c>
      <c r="D103" s="10"/>
      <c r="E103" s="10">
        <v>23806.3</v>
      </c>
      <c r="F103" s="10"/>
      <c r="G103" s="10">
        <v>1169.5</v>
      </c>
      <c r="H103" s="10">
        <v>1169.5</v>
      </c>
      <c r="I103" s="10"/>
      <c r="J103" s="10">
        <f t="shared" si="48"/>
        <v>4.9125651613228429</v>
      </c>
      <c r="K103" s="10"/>
    </row>
    <row r="104" spans="1:11" ht="35.25" customHeight="1">
      <c r="A104" s="38"/>
      <c r="B104" s="38"/>
      <c r="C104" s="2" t="s">
        <v>3</v>
      </c>
      <c r="D104" s="10">
        <v>192614.9</v>
      </c>
      <c r="E104" s="10">
        <v>192614.9</v>
      </c>
      <c r="F104" s="10">
        <v>192614.9</v>
      </c>
      <c r="G104" s="10">
        <v>9462.2000000000007</v>
      </c>
      <c r="H104" s="10">
        <v>9462.2000000000007</v>
      </c>
      <c r="I104" s="10">
        <f t="shared" si="47"/>
        <v>4.9124963852744523</v>
      </c>
      <c r="J104" s="10">
        <f t="shared" si="48"/>
        <v>4.9124963852744523</v>
      </c>
      <c r="K104" s="10">
        <f t="shared" si="49"/>
        <v>4.9124963852744523</v>
      </c>
    </row>
    <row r="105" spans="1:11" ht="57.6" customHeight="1">
      <c r="A105" s="38"/>
      <c r="B105" s="38"/>
      <c r="C105" s="2" t="s">
        <v>34</v>
      </c>
      <c r="D105" s="10"/>
      <c r="E105" s="10">
        <v>192614.9</v>
      </c>
      <c r="F105" s="10"/>
      <c r="G105" s="10">
        <v>9462.2000000000007</v>
      </c>
      <c r="H105" s="10">
        <v>9462.2000000000007</v>
      </c>
      <c r="I105" s="10"/>
      <c r="J105" s="10">
        <f t="shared" si="48"/>
        <v>4.9124963852744523</v>
      </c>
      <c r="K105" s="10"/>
    </row>
    <row r="106" spans="1:11" ht="34.5" customHeight="1">
      <c r="A106" s="38"/>
      <c r="B106" s="38"/>
      <c r="C106" s="2" t="s">
        <v>6</v>
      </c>
      <c r="D106" s="10"/>
      <c r="E106" s="10"/>
      <c r="F106" s="10"/>
      <c r="G106" s="10"/>
      <c r="H106" s="10"/>
      <c r="I106" s="10"/>
      <c r="J106" s="10"/>
      <c r="K106" s="10"/>
    </row>
    <row r="107" spans="1:11" ht="32.25" customHeight="1">
      <c r="A107" s="38"/>
      <c r="B107" s="38"/>
      <c r="C107" s="2" t="s">
        <v>4</v>
      </c>
      <c r="D107" s="10"/>
      <c r="E107" s="10"/>
      <c r="F107" s="10"/>
      <c r="G107" s="10"/>
      <c r="H107" s="10"/>
      <c r="I107" s="10"/>
      <c r="J107" s="10"/>
      <c r="K107" s="10"/>
    </row>
    <row r="108" spans="1:11" ht="17.25" customHeight="1">
      <c r="A108" s="38" t="s">
        <v>91</v>
      </c>
      <c r="B108" s="38" t="s">
        <v>5</v>
      </c>
      <c r="C108" s="2" t="s">
        <v>1</v>
      </c>
      <c r="D108" s="10">
        <f>D109+D111+D113+D114</f>
        <v>14200.1</v>
      </c>
      <c r="E108" s="10">
        <f>E109+E111</f>
        <v>14200</v>
      </c>
      <c r="F108" s="10">
        <f t="shared" ref="F108" si="61">F109+F111</f>
        <v>14200</v>
      </c>
      <c r="G108" s="10">
        <f t="shared" ref="G108" si="62">G109+G111</f>
        <v>12577</v>
      </c>
      <c r="H108" s="10">
        <f t="shared" ref="H108" si="63">H109+H111+H113+H114</f>
        <v>12577</v>
      </c>
      <c r="I108" s="10">
        <f t="shared" si="47"/>
        <v>88.56979880423377</v>
      </c>
      <c r="J108" s="10">
        <f t="shared" si="48"/>
        <v>88.570422535211264</v>
      </c>
      <c r="K108" s="10">
        <f t="shared" si="49"/>
        <v>88.570422535211264</v>
      </c>
    </row>
    <row r="109" spans="1:11" ht="17.25" customHeight="1">
      <c r="A109" s="38"/>
      <c r="B109" s="38"/>
      <c r="C109" s="2" t="s">
        <v>2</v>
      </c>
      <c r="D109" s="10">
        <v>1562.1</v>
      </c>
      <c r="E109" s="10">
        <v>1562</v>
      </c>
      <c r="F109" s="10">
        <v>1562</v>
      </c>
      <c r="G109" s="10">
        <v>1383.5</v>
      </c>
      <c r="H109" s="10">
        <v>1383.5</v>
      </c>
      <c r="I109" s="10">
        <f t="shared" si="47"/>
        <v>88.566673068305491</v>
      </c>
      <c r="J109" s="10">
        <f t="shared" si="48"/>
        <v>88.572343149807935</v>
      </c>
      <c r="K109" s="10">
        <f t="shared" si="49"/>
        <v>88.572343149807935</v>
      </c>
    </row>
    <row r="110" spans="1:11" ht="32.25" customHeight="1">
      <c r="A110" s="38"/>
      <c r="B110" s="38"/>
      <c r="C110" s="2" t="s">
        <v>33</v>
      </c>
      <c r="D110" s="10"/>
      <c r="E110" s="10">
        <v>1562</v>
      </c>
      <c r="F110" s="10"/>
      <c r="G110" s="10">
        <v>1383.5</v>
      </c>
      <c r="H110" s="10">
        <v>1383.5</v>
      </c>
      <c r="I110" s="10"/>
      <c r="J110" s="10">
        <f t="shared" si="48"/>
        <v>88.572343149807935</v>
      </c>
      <c r="K110" s="10"/>
    </row>
    <row r="111" spans="1:11" ht="32.25" customHeight="1">
      <c r="A111" s="38"/>
      <c r="B111" s="38"/>
      <c r="C111" s="2" t="s">
        <v>3</v>
      </c>
      <c r="D111" s="10">
        <v>12638</v>
      </c>
      <c r="E111" s="10">
        <v>12638</v>
      </c>
      <c r="F111" s="10">
        <v>12638</v>
      </c>
      <c r="G111" s="10">
        <v>11193.5</v>
      </c>
      <c r="H111" s="10">
        <v>11193.5</v>
      </c>
      <c r="I111" s="10">
        <f t="shared" si="47"/>
        <v>88.570185155879102</v>
      </c>
      <c r="J111" s="10">
        <f t="shared" si="48"/>
        <v>88.570185155879102</v>
      </c>
      <c r="K111" s="10">
        <f t="shared" si="49"/>
        <v>88.570185155879102</v>
      </c>
    </row>
    <row r="112" spans="1:11" ht="32.25" customHeight="1">
      <c r="A112" s="38"/>
      <c r="B112" s="38"/>
      <c r="C112" s="2" t="s">
        <v>34</v>
      </c>
      <c r="D112" s="10"/>
      <c r="E112" s="10">
        <v>12638</v>
      </c>
      <c r="F112" s="10"/>
      <c r="G112" s="10">
        <v>11193.5</v>
      </c>
      <c r="H112" s="10">
        <v>11193.5</v>
      </c>
      <c r="I112" s="10"/>
      <c r="J112" s="10">
        <f t="shared" si="48"/>
        <v>88.570185155879102</v>
      </c>
      <c r="K112" s="10"/>
    </row>
    <row r="113" spans="1:11" ht="32.25" customHeight="1">
      <c r="A113" s="38"/>
      <c r="B113" s="38"/>
      <c r="C113" s="2" t="s">
        <v>6</v>
      </c>
      <c r="D113" s="10"/>
      <c r="E113" s="10"/>
      <c r="F113" s="10"/>
      <c r="G113" s="10"/>
      <c r="H113" s="10"/>
      <c r="I113" s="10"/>
      <c r="J113" s="10"/>
      <c r="K113" s="10"/>
    </row>
    <row r="114" spans="1:11" ht="32.25" customHeight="1">
      <c r="A114" s="38"/>
      <c r="B114" s="38"/>
      <c r="C114" s="2" t="s">
        <v>4</v>
      </c>
      <c r="D114" s="10"/>
      <c r="E114" s="10"/>
      <c r="F114" s="10"/>
      <c r="G114" s="10"/>
      <c r="H114" s="10"/>
      <c r="I114" s="10"/>
      <c r="J114" s="10"/>
      <c r="K114" s="10"/>
    </row>
    <row r="115" spans="1:11" ht="20.25" customHeight="1">
      <c r="A115" s="38" t="s">
        <v>92</v>
      </c>
      <c r="B115" s="38" t="s">
        <v>5</v>
      </c>
      <c r="C115" s="2" t="s">
        <v>1</v>
      </c>
      <c r="D115" s="10">
        <f>D116+D118+D121</f>
        <v>149367</v>
      </c>
      <c r="E115" s="10">
        <f>E116+E118</f>
        <v>134430.29999999999</v>
      </c>
      <c r="F115" s="10">
        <f t="shared" ref="F115" si="64">F116+F118</f>
        <v>134430.29999999999</v>
      </c>
      <c r="G115" s="10">
        <f t="shared" ref="G115" si="65">G116+G118</f>
        <v>0</v>
      </c>
      <c r="H115" s="10">
        <f>H116+H118+H121</f>
        <v>0</v>
      </c>
      <c r="I115" s="10">
        <f t="shared" si="47"/>
        <v>0</v>
      </c>
      <c r="J115" s="10">
        <f t="shared" si="48"/>
        <v>0</v>
      </c>
      <c r="K115" s="10">
        <f t="shared" si="49"/>
        <v>0</v>
      </c>
    </row>
    <row r="116" spans="1:11" ht="16.5" customHeight="1">
      <c r="A116" s="38"/>
      <c r="B116" s="38"/>
      <c r="C116" s="2" t="s">
        <v>2</v>
      </c>
      <c r="D116" s="10">
        <v>14787.3</v>
      </c>
      <c r="E116" s="10">
        <v>14787.3</v>
      </c>
      <c r="F116" s="10">
        <v>14787.3</v>
      </c>
      <c r="G116" s="10">
        <v>0</v>
      </c>
      <c r="H116" s="10">
        <v>0</v>
      </c>
      <c r="I116" s="10">
        <f t="shared" si="47"/>
        <v>0</v>
      </c>
      <c r="J116" s="10">
        <f t="shared" si="48"/>
        <v>0</v>
      </c>
      <c r="K116" s="10">
        <f t="shared" si="49"/>
        <v>0</v>
      </c>
    </row>
    <row r="117" spans="1:11" ht="32.25" customHeight="1">
      <c r="A117" s="38"/>
      <c r="B117" s="38"/>
      <c r="C117" s="2" t="s">
        <v>33</v>
      </c>
      <c r="D117" s="10"/>
      <c r="E117" s="10">
        <v>14787.3</v>
      </c>
      <c r="F117" s="10"/>
      <c r="G117" s="10">
        <v>0</v>
      </c>
      <c r="H117" s="10">
        <v>0</v>
      </c>
      <c r="I117" s="10"/>
      <c r="J117" s="10">
        <f t="shared" si="48"/>
        <v>0</v>
      </c>
      <c r="K117" s="10"/>
    </row>
    <row r="118" spans="1:11" ht="32.25" customHeight="1">
      <c r="A118" s="38"/>
      <c r="B118" s="38"/>
      <c r="C118" s="2" t="s">
        <v>3</v>
      </c>
      <c r="D118" s="10">
        <v>119643</v>
      </c>
      <c r="E118" s="10">
        <v>119643</v>
      </c>
      <c r="F118" s="10">
        <v>119643</v>
      </c>
      <c r="G118" s="10">
        <v>0</v>
      </c>
      <c r="H118" s="10">
        <v>0</v>
      </c>
      <c r="I118" s="10">
        <f t="shared" si="47"/>
        <v>0</v>
      </c>
      <c r="J118" s="10">
        <f t="shared" si="48"/>
        <v>0</v>
      </c>
      <c r="K118" s="10">
        <f t="shared" si="49"/>
        <v>0</v>
      </c>
    </row>
    <row r="119" spans="1:11" ht="32.25" customHeight="1">
      <c r="A119" s="38"/>
      <c r="B119" s="38"/>
      <c r="C119" s="2" t="s">
        <v>34</v>
      </c>
      <c r="D119" s="10"/>
      <c r="E119" s="10">
        <v>119643</v>
      </c>
      <c r="F119" s="10"/>
      <c r="G119" s="10"/>
      <c r="H119" s="10"/>
      <c r="I119" s="10"/>
      <c r="J119" s="10">
        <f t="shared" si="48"/>
        <v>0</v>
      </c>
      <c r="K119" s="10"/>
    </row>
    <row r="120" spans="1:11" ht="32.25" customHeight="1">
      <c r="A120" s="38"/>
      <c r="B120" s="38"/>
      <c r="C120" s="2" t="s">
        <v>6</v>
      </c>
      <c r="D120" s="10"/>
      <c r="E120" s="10"/>
      <c r="F120" s="10"/>
      <c r="G120" s="10"/>
      <c r="H120" s="10"/>
      <c r="I120" s="10"/>
      <c r="J120" s="10"/>
      <c r="K120" s="10"/>
    </row>
    <row r="121" spans="1:11" ht="32.25" customHeight="1">
      <c r="A121" s="38"/>
      <c r="B121" s="38"/>
      <c r="C121" s="2" t="s">
        <v>4</v>
      </c>
      <c r="D121" s="10">
        <v>14936.7</v>
      </c>
      <c r="E121" s="10"/>
      <c r="F121" s="10"/>
      <c r="G121" s="10"/>
      <c r="H121" s="10"/>
      <c r="I121" s="10">
        <f t="shared" si="47"/>
        <v>0</v>
      </c>
      <c r="J121" s="10"/>
      <c r="K121" s="10"/>
    </row>
    <row r="122" spans="1:11" ht="17.25" customHeight="1">
      <c r="A122" s="38" t="s">
        <v>93</v>
      </c>
      <c r="B122" s="38" t="s">
        <v>5</v>
      </c>
      <c r="C122" s="2" t="s">
        <v>1</v>
      </c>
      <c r="D122" s="10">
        <f>D123+D125+D128</f>
        <v>149812.70000000001</v>
      </c>
      <c r="E122" s="10">
        <f>E123+E125</f>
        <v>89887.6</v>
      </c>
      <c r="F122" s="10">
        <f t="shared" ref="F122" si="66">F123+F125</f>
        <v>89887.6</v>
      </c>
      <c r="G122" s="10">
        <f t="shared" ref="G122" si="67">G123+G125</f>
        <v>56067.3</v>
      </c>
      <c r="H122" s="10">
        <f>H123+H125+H128</f>
        <v>93445.3</v>
      </c>
      <c r="I122" s="10">
        <f t="shared" si="47"/>
        <v>62.374751940256068</v>
      </c>
      <c r="J122" s="10">
        <f t="shared" si="48"/>
        <v>62.374899318704692</v>
      </c>
      <c r="K122" s="10">
        <f t="shared" si="49"/>
        <v>62.374899318704692</v>
      </c>
    </row>
    <row r="123" spans="1:11" ht="20.25" customHeight="1">
      <c r="A123" s="38"/>
      <c r="B123" s="38"/>
      <c r="C123" s="2" t="s">
        <v>2</v>
      </c>
      <c r="D123" s="10">
        <v>9887.6</v>
      </c>
      <c r="E123" s="10">
        <v>9887.6</v>
      </c>
      <c r="F123" s="10">
        <v>9887.6</v>
      </c>
      <c r="G123" s="10">
        <v>6167.4</v>
      </c>
      <c r="H123" s="10">
        <v>6167.4</v>
      </c>
      <c r="I123" s="10">
        <f t="shared" si="47"/>
        <v>62.375096079938508</v>
      </c>
      <c r="J123" s="10">
        <f t="shared" si="48"/>
        <v>62.375096079938508</v>
      </c>
      <c r="K123" s="10">
        <f t="shared" si="49"/>
        <v>62.375096079938508</v>
      </c>
    </row>
    <row r="124" spans="1:11" ht="32.25" customHeight="1">
      <c r="A124" s="38"/>
      <c r="B124" s="38"/>
      <c r="C124" s="2" t="s">
        <v>33</v>
      </c>
      <c r="D124" s="10"/>
      <c r="E124" s="10">
        <v>9887.6</v>
      </c>
      <c r="F124" s="10"/>
      <c r="G124" s="10">
        <v>6167.4</v>
      </c>
      <c r="H124" s="10">
        <v>6167.4</v>
      </c>
      <c r="I124" s="10"/>
      <c r="J124" s="10">
        <f t="shared" si="48"/>
        <v>62.375096079938508</v>
      </c>
      <c r="K124" s="10"/>
    </row>
    <row r="125" spans="1:11" ht="32.25" customHeight="1">
      <c r="A125" s="38"/>
      <c r="B125" s="38"/>
      <c r="C125" s="2" t="s">
        <v>3</v>
      </c>
      <c r="D125" s="10">
        <v>80000</v>
      </c>
      <c r="E125" s="10">
        <v>80000</v>
      </c>
      <c r="F125" s="10">
        <v>80000</v>
      </c>
      <c r="G125" s="10">
        <v>49899.9</v>
      </c>
      <c r="H125" s="10">
        <v>49899.9</v>
      </c>
      <c r="I125" s="10">
        <f t="shared" si="47"/>
        <v>62.374874999999996</v>
      </c>
      <c r="J125" s="10">
        <f t="shared" si="48"/>
        <v>62.374874999999996</v>
      </c>
      <c r="K125" s="10">
        <f t="shared" si="49"/>
        <v>62.374874999999996</v>
      </c>
    </row>
    <row r="126" spans="1:11" ht="32.25" customHeight="1">
      <c r="A126" s="38"/>
      <c r="B126" s="38"/>
      <c r="C126" s="2" t="s">
        <v>34</v>
      </c>
      <c r="E126" s="10">
        <v>80000</v>
      </c>
      <c r="F126" s="10"/>
      <c r="G126" s="10">
        <v>49899.9</v>
      </c>
      <c r="H126" s="10">
        <v>49899.9</v>
      </c>
      <c r="I126" s="10">
        <f>H126/D128*100</f>
        <v>83.270449277514771</v>
      </c>
      <c r="J126" s="10">
        <f t="shared" si="48"/>
        <v>62.374874999999996</v>
      </c>
      <c r="K126" s="10"/>
    </row>
    <row r="127" spans="1:11" ht="32.25" customHeight="1">
      <c r="A127" s="38"/>
      <c r="B127" s="38"/>
      <c r="C127" s="2" t="s">
        <v>6</v>
      </c>
      <c r="D127" s="10"/>
      <c r="E127" s="10"/>
      <c r="F127" s="10"/>
      <c r="G127" s="10"/>
      <c r="H127" s="10"/>
      <c r="I127" s="10">
        <f t="shared" ref="I127" si="68">H127/D129*100</f>
        <v>0</v>
      </c>
      <c r="J127" s="10"/>
      <c r="K127" s="10"/>
    </row>
    <row r="128" spans="1:11" ht="32.25" customHeight="1">
      <c r="A128" s="38"/>
      <c r="B128" s="38"/>
      <c r="C128" s="2" t="s">
        <v>4</v>
      </c>
      <c r="D128" s="10">
        <v>59925.1</v>
      </c>
      <c r="E128" s="10"/>
      <c r="F128" s="10"/>
      <c r="G128" s="10"/>
      <c r="H128" s="10">
        <v>37378</v>
      </c>
      <c r="I128" s="10"/>
      <c r="J128" s="10"/>
      <c r="K128" s="10"/>
    </row>
    <row r="129" spans="1:11" ht="22.5" customHeight="1">
      <c r="A129" s="38" t="s">
        <v>94</v>
      </c>
      <c r="B129" s="38" t="s">
        <v>5</v>
      </c>
      <c r="C129" s="2" t="s">
        <v>1</v>
      </c>
      <c r="D129" s="10">
        <f>D130+D132+D134+D135</f>
        <v>67533.2</v>
      </c>
      <c r="E129" s="10">
        <f>E130+E132</f>
        <v>40519.899999999994</v>
      </c>
      <c r="F129" s="10">
        <f t="shared" ref="F129" si="69">F130+F132</f>
        <v>40519.899999999994</v>
      </c>
      <c r="G129" s="10">
        <f t="shared" ref="G129" si="70">G130+G132</f>
        <v>30063</v>
      </c>
      <c r="H129" s="10">
        <f t="shared" ref="H129" si="71">H130+H132+H134+H135</f>
        <v>50103</v>
      </c>
      <c r="I129" s="10">
        <f t="shared" si="47"/>
        <v>74.190176091167018</v>
      </c>
      <c r="J129" s="10">
        <f t="shared" si="48"/>
        <v>74.193174218100253</v>
      </c>
      <c r="K129" s="10">
        <f t="shared" si="49"/>
        <v>74.193174218100253</v>
      </c>
    </row>
    <row r="130" spans="1:11" ht="18.75" customHeight="1">
      <c r="A130" s="38"/>
      <c r="B130" s="38"/>
      <c r="C130" s="2" t="s">
        <v>2</v>
      </c>
      <c r="D130" s="10">
        <v>4457.2</v>
      </c>
      <c r="E130" s="10">
        <v>4457.2</v>
      </c>
      <c r="F130" s="10">
        <v>4457.2</v>
      </c>
      <c r="G130" s="10">
        <v>3306.9</v>
      </c>
      <c r="H130" s="10">
        <v>3306.9</v>
      </c>
      <c r="I130" s="10">
        <f t="shared" si="47"/>
        <v>74.192318047204537</v>
      </c>
      <c r="J130" s="10">
        <f t="shared" si="48"/>
        <v>74.192318047204537</v>
      </c>
      <c r="K130" s="10">
        <f t="shared" si="49"/>
        <v>74.192318047204537</v>
      </c>
    </row>
    <row r="131" spans="1:11" ht="32.25" customHeight="1">
      <c r="A131" s="38"/>
      <c r="B131" s="38"/>
      <c r="C131" s="2" t="s">
        <v>33</v>
      </c>
      <c r="D131" s="10"/>
      <c r="E131" s="10">
        <v>4457.2</v>
      </c>
      <c r="F131" s="10"/>
      <c r="G131" s="10">
        <v>3306.9</v>
      </c>
      <c r="H131" s="10">
        <v>3306.9</v>
      </c>
      <c r="I131" s="10"/>
      <c r="J131" s="10">
        <f t="shared" si="48"/>
        <v>74.192318047204537</v>
      </c>
      <c r="K131" s="10"/>
    </row>
    <row r="132" spans="1:11" ht="32.25" customHeight="1">
      <c r="A132" s="38"/>
      <c r="B132" s="38"/>
      <c r="C132" s="2" t="s">
        <v>3</v>
      </c>
      <c r="D132" s="10">
        <v>36062.699999999997</v>
      </c>
      <c r="E132" s="10">
        <v>36062.699999999997</v>
      </c>
      <c r="F132" s="10">
        <v>36062.699999999997</v>
      </c>
      <c r="G132" s="10">
        <v>26756.1</v>
      </c>
      <c r="H132" s="10">
        <v>26756.1</v>
      </c>
      <c r="I132" s="10">
        <f t="shared" si="47"/>
        <v>74.193280037268423</v>
      </c>
      <c r="J132" s="10">
        <f t="shared" si="48"/>
        <v>74.193280037268423</v>
      </c>
      <c r="K132" s="10">
        <f t="shared" si="49"/>
        <v>74.193280037268423</v>
      </c>
    </row>
    <row r="133" spans="1:11" ht="66.75" customHeight="1">
      <c r="A133" s="38"/>
      <c r="B133" s="38"/>
      <c r="C133" s="2" t="s">
        <v>34</v>
      </c>
      <c r="D133" s="10"/>
      <c r="E133" s="10">
        <v>36062.699999999997</v>
      </c>
      <c r="F133" s="10"/>
      <c r="G133" s="10">
        <v>26756.1</v>
      </c>
      <c r="H133" s="10">
        <v>26756.1</v>
      </c>
      <c r="I133" s="10"/>
      <c r="J133" s="10">
        <f t="shared" si="48"/>
        <v>74.193280037268423</v>
      </c>
      <c r="K133" s="10"/>
    </row>
    <row r="134" spans="1:11" ht="32.25" customHeight="1">
      <c r="A134" s="38"/>
      <c r="B134" s="38"/>
      <c r="C134" s="2" t="s">
        <v>6</v>
      </c>
      <c r="D134" s="10"/>
      <c r="E134" s="10"/>
      <c r="F134" s="10"/>
      <c r="G134" s="10"/>
      <c r="H134" s="10"/>
      <c r="I134" s="10"/>
      <c r="J134" s="10"/>
      <c r="K134" s="10"/>
    </row>
    <row r="135" spans="1:11" ht="32.25" customHeight="1">
      <c r="A135" s="38"/>
      <c r="B135" s="38"/>
      <c r="C135" s="2" t="s">
        <v>4</v>
      </c>
      <c r="D135" s="10">
        <v>27013.3</v>
      </c>
      <c r="E135" s="10"/>
      <c r="F135" s="10"/>
      <c r="G135" s="10"/>
      <c r="H135" s="10">
        <v>20040</v>
      </c>
      <c r="I135" s="10">
        <f t="shared" si="47"/>
        <v>74.185678906316525</v>
      </c>
      <c r="J135" s="10"/>
      <c r="K135" s="10"/>
    </row>
    <row r="136" spans="1:11" ht="19.5" customHeight="1">
      <c r="A136" s="38" t="s">
        <v>95</v>
      </c>
      <c r="B136" s="38" t="s">
        <v>5</v>
      </c>
      <c r="C136" s="2" t="s">
        <v>1</v>
      </c>
      <c r="D136" s="10">
        <f>D137+D139+D141+D142</f>
        <v>2247.1999999999998</v>
      </c>
      <c r="E136" s="10">
        <f>E137+E139</f>
        <v>2247.1999999999998</v>
      </c>
      <c r="F136" s="10">
        <f t="shared" ref="F136" si="72">F137+F139</f>
        <v>2247.1999999999998</v>
      </c>
      <c r="G136" s="10">
        <f t="shared" ref="G136" si="73">G137+G139</f>
        <v>965.40000000000009</v>
      </c>
      <c r="H136" s="10">
        <f t="shared" ref="H136" si="74">H137+H139+H141+H142</f>
        <v>965.40000000000009</v>
      </c>
      <c r="I136" s="10">
        <f t="shared" si="47"/>
        <v>42.960128159487368</v>
      </c>
      <c r="J136" s="10">
        <f t="shared" si="48"/>
        <v>42.960128159487368</v>
      </c>
      <c r="K136" s="10">
        <f t="shared" si="49"/>
        <v>42.960128159487368</v>
      </c>
    </row>
    <row r="137" spans="1:11" ht="18.75" customHeight="1">
      <c r="A137" s="38"/>
      <c r="B137" s="38"/>
      <c r="C137" s="2" t="s">
        <v>2</v>
      </c>
      <c r="D137" s="10">
        <v>247.2</v>
      </c>
      <c r="E137" s="10">
        <v>247.2</v>
      </c>
      <c r="F137" s="10">
        <v>247.2</v>
      </c>
      <c r="G137" s="10">
        <v>106.2</v>
      </c>
      <c r="H137" s="10">
        <v>106.2</v>
      </c>
      <c r="I137" s="10">
        <f t="shared" si="47"/>
        <v>42.961165048543691</v>
      </c>
      <c r="J137" s="10">
        <f t="shared" si="48"/>
        <v>42.961165048543691</v>
      </c>
      <c r="K137" s="10">
        <f t="shared" si="49"/>
        <v>42.961165048543691</v>
      </c>
    </row>
    <row r="138" spans="1:11" ht="60" customHeight="1">
      <c r="A138" s="38"/>
      <c r="B138" s="38"/>
      <c r="C138" s="2" t="s">
        <v>33</v>
      </c>
      <c r="D138" s="10"/>
      <c r="E138" s="10">
        <v>247.2</v>
      </c>
      <c r="F138" s="10"/>
      <c r="G138" s="10">
        <v>106.2</v>
      </c>
      <c r="H138" s="10">
        <v>106.2</v>
      </c>
      <c r="I138" s="10"/>
      <c r="J138" s="10">
        <f t="shared" si="48"/>
        <v>42.961165048543691</v>
      </c>
      <c r="K138" s="10"/>
    </row>
    <row r="139" spans="1:11" ht="32.25" customHeight="1">
      <c r="A139" s="38"/>
      <c r="B139" s="38"/>
      <c r="C139" s="2" t="s">
        <v>3</v>
      </c>
      <c r="D139" s="10">
        <v>2000</v>
      </c>
      <c r="E139" s="10">
        <v>2000</v>
      </c>
      <c r="F139" s="10">
        <v>2000</v>
      </c>
      <c r="G139" s="10">
        <v>859.2</v>
      </c>
      <c r="H139" s="10">
        <v>859.2</v>
      </c>
      <c r="I139" s="10">
        <f t="shared" si="47"/>
        <v>42.96</v>
      </c>
      <c r="J139" s="10">
        <f t="shared" si="48"/>
        <v>42.96</v>
      </c>
      <c r="K139" s="10">
        <f t="shared" si="49"/>
        <v>42.96</v>
      </c>
    </row>
    <row r="140" spans="1:11" ht="63" customHeight="1">
      <c r="A140" s="38"/>
      <c r="B140" s="38"/>
      <c r="C140" s="2" t="s">
        <v>34</v>
      </c>
      <c r="D140" s="10"/>
      <c r="E140" s="10">
        <v>2000</v>
      </c>
      <c r="F140" s="10"/>
      <c r="G140" s="10">
        <v>859.2</v>
      </c>
      <c r="H140" s="10">
        <v>859.2</v>
      </c>
      <c r="I140" s="10"/>
      <c r="J140" s="10">
        <f t="shared" si="48"/>
        <v>42.96</v>
      </c>
      <c r="K140" s="10"/>
    </row>
    <row r="141" spans="1:11" ht="32.25" customHeight="1">
      <c r="A141" s="38"/>
      <c r="B141" s="38"/>
      <c r="C141" s="2" t="s">
        <v>6</v>
      </c>
      <c r="D141" s="10"/>
      <c r="E141" s="10"/>
      <c r="F141" s="10"/>
      <c r="G141" s="10"/>
      <c r="H141" s="10"/>
      <c r="I141" s="10"/>
      <c r="J141" s="10"/>
      <c r="K141" s="10"/>
    </row>
    <row r="142" spans="1:11" ht="32.25" customHeight="1">
      <c r="A142" s="38"/>
      <c r="B142" s="38"/>
      <c r="C142" s="2" t="s">
        <v>4</v>
      </c>
      <c r="D142" s="10"/>
      <c r="E142" s="10"/>
      <c r="F142" s="10"/>
      <c r="G142" s="10"/>
      <c r="H142" s="10"/>
      <c r="I142" s="10"/>
      <c r="J142" s="10"/>
      <c r="K142" s="10"/>
    </row>
    <row r="143" spans="1:11" ht="21.75" customHeight="1">
      <c r="A143" s="38" t="s">
        <v>96</v>
      </c>
      <c r="B143" s="38" t="s">
        <v>5</v>
      </c>
      <c r="C143" s="2" t="s">
        <v>1</v>
      </c>
      <c r="D143" s="10">
        <f>D144+D146+D148+D149</f>
        <v>20000</v>
      </c>
      <c r="E143" s="10">
        <f>E144+E146</f>
        <v>20000</v>
      </c>
      <c r="F143" s="10">
        <f t="shared" ref="F143" si="75">F144+F146</f>
        <v>20000</v>
      </c>
      <c r="G143" s="10">
        <f t="shared" ref="G143:H143" si="76">G144+G146</f>
        <v>19741.699999999997</v>
      </c>
      <c r="H143" s="10">
        <f t="shared" si="76"/>
        <v>19741.699999999997</v>
      </c>
      <c r="I143" s="10">
        <f t="shared" si="47"/>
        <v>98.708499999999987</v>
      </c>
      <c r="J143" s="10">
        <f t="shared" si="48"/>
        <v>98.708499999999987</v>
      </c>
      <c r="K143" s="10">
        <f t="shared" si="49"/>
        <v>98.708499999999987</v>
      </c>
    </row>
    <row r="144" spans="1:11" ht="19.5" customHeight="1">
      <c r="A144" s="38"/>
      <c r="B144" s="38"/>
      <c r="C144" s="2" t="s">
        <v>2</v>
      </c>
      <c r="D144" s="10">
        <v>2200</v>
      </c>
      <c r="E144" s="10">
        <v>2200</v>
      </c>
      <c r="F144" s="10">
        <v>2200</v>
      </c>
      <c r="G144" s="10">
        <v>2171.6</v>
      </c>
      <c r="H144" s="10">
        <v>2171.6</v>
      </c>
      <c r="I144" s="10">
        <f t="shared" si="47"/>
        <v>98.709090909090904</v>
      </c>
      <c r="J144" s="10">
        <f t="shared" si="48"/>
        <v>98.709090909090904</v>
      </c>
      <c r="K144" s="10">
        <f t="shared" si="49"/>
        <v>98.709090909090904</v>
      </c>
    </row>
    <row r="145" spans="1:11" ht="41.4">
      <c r="A145" s="38"/>
      <c r="B145" s="38"/>
      <c r="C145" s="2" t="s">
        <v>33</v>
      </c>
      <c r="D145" s="10"/>
      <c r="E145" s="10">
        <v>2200</v>
      </c>
      <c r="F145" s="10"/>
      <c r="G145" s="10">
        <v>2171.6</v>
      </c>
      <c r="H145" s="10">
        <v>2171.6</v>
      </c>
      <c r="I145" s="10"/>
      <c r="J145" s="10">
        <f t="shared" ref="J145:J182" si="77">G145/E145*100</f>
        <v>98.709090909090904</v>
      </c>
      <c r="K145" s="10"/>
    </row>
    <row r="146" spans="1:11" ht="27.6">
      <c r="A146" s="38"/>
      <c r="B146" s="38"/>
      <c r="C146" s="2" t="s">
        <v>3</v>
      </c>
      <c r="D146" s="10">
        <v>17800</v>
      </c>
      <c r="E146" s="10">
        <v>17800</v>
      </c>
      <c r="F146" s="10">
        <v>17800</v>
      </c>
      <c r="G146" s="10">
        <v>17570.099999999999</v>
      </c>
      <c r="H146" s="10">
        <v>17570.099999999999</v>
      </c>
      <c r="I146" s="10">
        <f t="shared" si="47"/>
        <v>98.708426966292123</v>
      </c>
      <c r="J146" s="10">
        <f>G146/E146*100</f>
        <v>98.708426966292123</v>
      </c>
      <c r="K146" s="10">
        <f t="shared" si="49"/>
        <v>98.708426966292123</v>
      </c>
    </row>
    <row r="147" spans="1:11" ht="55.2">
      <c r="A147" s="38"/>
      <c r="B147" s="38"/>
      <c r="C147" s="2" t="s">
        <v>34</v>
      </c>
      <c r="D147" s="10"/>
      <c r="E147" s="10">
        <v>17800</v>
      </c>
      <c r="F147" s="10"/>
      <c r="G147" s="10">
        <v>17570.099999999999</v>
      </c>
      <c r="H147" s="10">
        <v>17570.099999999999</v>
      </c>
      <c r="I147" s="10"/>
      <c r="J147" s="10">
        <f t="shared" si="77"/>
        <v>98.708426966292123</v>
      </c>
      <c r="K147" s="10"/>
    </row>
    <row r="148" spans="1:11" ht="27.6">
      <c r="A148" s="38"/>
      <c r="B148" s="38"/>
      <c r="C148" s="2" t="s">
        <v>6</v>
      </c>
      <c r="D148" s="10"/>
      <c r="E148" s="10"/>
      <c r="F148" s="10"/>
      <c r="G148" s="10"/>
      <c r="H148" s="10"/>
      <c r="I148" s="10"/>
      <c r="J148" s="10"/>
      <c r="K148" s="10"/>
    </row>
    <row r="149" spans="1:11" ht="30.75" customHeight="1">
      <c r="A149" s="38"/>
      <c r="B149" s="38"/>
      <c r="C149" s="2" t="s">
        <v>4</v>
      </c>
      <c r="D149" s="10"/>
      <c r="E149" s="10"/>
      <c r="F149" s="10"/>
      <c r="G149" s="10"/>
      <c r="H149" s="10"/>
      <c r="I149" s="10"/>
      <c r="J149" s="10"/>
      <c r="K149" s="10"/>
    </row>
    <row r="150" spans="1:11" ht="24" customHeight="1">
      <c r="A150" s="38" t="s">
        <v>97</v>
      </c>
      <c r="B150" s="38" t="s">
        <v>5</v>
      </c>
      <c r="C150" s="2" t="s">
        <v>1</v>
      </c>
      <c r="D150" s="10">
        <f>D151+D153+D155+D156</f>
        <v>64000</v>
      </c>
      <c r="E150" s="10">
        <f>E151+E153</f>
        <v>64000</v>
      </c>
      <c r="F150" s="10">
        <f t="shared" ref="F150" si="78">F151+F153</f>
        <v>64000</v>
      </c>
      <c r="G150" s="10">
        <f t="shared" ref="G150:H150" si="79">G151+G153</f>
        <v>0</v>
      </c>
      <c r="H150" s="10">
        <f t="shared" si="79"/>
        <v>0</v>
      </c>
      <c r="I150" s="10">
        <f t="shared" ref="I150:I181" si="80">H150/D150*100</f>
        <v>0</v>
      </c>
      <c r="J150" s="10">
        <f t="shared" si="77"/>
        <v>0</v>
      </c>
      <c r="K150" s="10">
        <f t="shared" ref="K150:K181" si="81">G150/F150*100</f>
        <v>0</v>
      </c>
    </row>
    <row r="151" spans="1:11" ht="24" customHeight="1">
      <c r="A151" s="38"/>
      <c r="B151" s="38"/>
      <c r="C151" s="2" t="s">
        <v>2</v>
      </c>
      <c r="D151" s="10">
        <v>7040</v>
      </c>
      <c r="E151" s="10">
        <v>7040</v>
      </c>
      <c r="F151" s="10">
        <v>7040</v>
      </c>
      <c r="G151" s="10">
        <f t="shared" ref="G151" si="82">G152+G154</f>
        <v>0</v>
      </c>
      <c r="H151" s="10">
        <f t="shared" ref="H151" si="83">H152+H154</f>
        <v>0</v>
      </c>
      <c r="I151" s="10">
        <f t="shared" si="80"/>
        <v>0</v>
      </c>
      <c r="J151" s="10">
        <f t="shared" si="77"/>
        <v>0</v>
      </c>
      <c r="K151" s="10">
        <f t="shared" si="81"/>
        <v>0</v>
      </c>
    </row>
    <row r="152" spans="1:11" ht="41.4">
      <c r="A152" s="38"/>
      <c r="B152" s="38"/>
      <c r="C152" s="2" t="s">
        <v>33</v>
      </c>
      <c r="D152" s="10"/>
      <c r="E152" s="10">
        <v>7040</v>
      </c>
      <c r="F152" s="10"/>
      <c r="G152" s="10">
        <f t="shared" ref="G152" si="84">G153+G155</f>
        <v>0</v>
      </c>
      <c r="H152" s="10">
        <f t="shared" ref="H152" si="85">H153+H155</f>
        <v>0</v>
      </c>
      <c r="I152" s="10"/>
      <c r="J152" s="10">
        <f t="shared" si="77"/>
        <v>0</v>
      </c>
      <c r="K152" s="10"/>
    </row>
    <row r="153" spans="1:11" ht="36.75" customHeight="1">
      <c r="A153" s="38"/>
      <c r="B153" s="38"/>
      <c r="C153" s="2" t="s">
        <v>3</v>
      </c>
      <c r="D153" s="10">
        <v>56960</v>
      </c>
      <c r="E153" s="10">
        <v>56960</v>
      </c>
      <c r="F153" s="10">
        <v>56960</v>
      </c>
      <c r="G153" s="10">
        <f t="shared" ref="G153" si="86">G154+G156</f>
        <v>0</v>
      </c>
      <c r="H153" s="10">
        <f t="shared" ref="H153" si="87">H154+H156</f>
        <v>0</v>
      </c>
      <c r="I153" s="10">
        <f t="shared" si="80"/>
        <v>0</v>
      </c>
      <c r="J153" s="10">
        <f t="shared" si="77"/>
        <v>0</v>
      </c>
      <c r="K153" s="10">
        <f t="shared" si="81"/>
        <v>0</v>
      </c>
    </row>
    <row r="154" spans="1:11" ht="55.2">
      <c r="A154" s="38"/>
      <c r="B154" s="38"/>
      <c r="C154" s="2" t="s">
        <v>34</v>
      </c>
      <c r="D154" s="10"/>
      <c r="E154" s="10">
        <v>56960</v>
      </c>
      <c r="F154" s="10"/>
      <c r="G154" s="10"/>
      <c r="H154" s="10"/>
      <c r="I154" s="10"/>
      <c r="J154" s="10">
        <f t="shared" si="77"/>
        <v>0</v>
      </c>
      <c r="K154" s="10"/>
    </row>
    <row r="155" spans="1:11" ht="29.25" customHeight="1">
      <c r="A155" s="38"/>
      <c r="B155" s="38"/>
      <c r="C155" s="2" t="s">
        <v>6</v>
      </c>
      <c r="D155" s="10"/>
      <c r="E155" s="10"/>
      <c r="F155" s="10"/>
      <c r="G155" s="10"/>
      <c r="H155" s="10"/>
      <c r="I155" s="10"/>
      <c r="J155" s="10"/>
      <c r="K155" s="10"/>
    </row>
    <row r="156" spans="1:11" ht="32.25" customHeight="1">
      <c r="A156" s="38"/>
      <c r="B156" s="38"/>
      <c r="C156" s="2" t="s">
        <v>4</v>
      </c>
      <c r="D156" s="10"/>
      <c r="E156" s="10"/>
      <c r="F156" s="10"/>
      <c r="G156" s="10"/>
      <c r="H156" s="10"/>
      <c r="I156" s="10"/>
      <c r="J156" s="10"/>
      <c r="K156" s="10"/>
    </row>
    <row r="157" spans="1:11" ht="19.5" customHeight="1">
      <c r="A157" s="38" t="s">
        <v>98</v>
      </c>
      <c r="B157" s="38" t="s">
        <v>5</v>
      </c>
      <c r="C157" s="2" t="s">
        <v>1</v>
      </c>
      <c r="D157" s="10">
        <f>D158+D160+D162+D163</f>
        <v>70000</v>
      </c>
      <c r="E157" s="10">
        <f>E158+E160</f>
        <v>70000</v>
      </c>
      <c r="F157" s="10">
        <f t="shared" ref="F157" si="88">F158+F160</f>
        <v>70000</v>
      </c>
      <c r="G157" s="10">
        <f t="shared" ref="G157:H157" si="89">G158+G160</f>
        <v>0</v>
      </c>
      <c r="H157" s="10">
        <f t="shared" si="89"/>
        <v>0</v>
      </c>
      <c r="I157" s="10">
        <f t="shared" si="80"/>
        <v>0</v>
      </c>
      <c r="J157" s="10">
        <f t="shared" si="77"/>
        <v>0</v>
      </c>
      <c r="K157" s="10">
        <f t="shared" si="81"/>
        <v>0</v>
      </c>
    </row>
    <row r="158" spans="1:11" ht="18" customHeight="1">
      <c r="A158" s="38"/>
      <c r="B158" s="38"/>
      <c r="C158" s="2" t="s">
        <v>2</v>
      </c>
      <c r="D158" s="10">
        <v>7700</v>
      </c>
      <c r="E158" s="10">
        <v>7700</v>
      </c>
      <c r="F158" s="10">
        <v>7700</v>
      </c>
      <c r="G158" s="10">
        <f t="shared" ref="G158:H158" si="90">G159+G161</f>
        <v>0</v>
      </c>
      <c r="H158" s="10">
        <f t="shared" si="90"/>
        <v>0</v>
      </c>
      <c r="I158" s="10">
        <f t="shared" si="80"/>
        <v>0</v>
      </c>
      <c r="J158" s="10">
        <f t="shared" si="77"/>
        <v>0</v>
      </c>
      <c r="K158" s="10">
        <f t="shared" si="81"/>
        <v>0</v>
      </c>
    </row>
    <row r="159" spans="1:11" ht="41.4">
      <c r="A159" s="38"/>
      <c r="B159" s="38"/>
      <c r="C159" s="2" t="s">
        <v>33</v>
      </c>
      <c r="D159" s="10"/>
      <c r="E159" s="10">
        <v>7700</v>
      </c>
      <c r="F159" s="10"/>
      <c r="G159" s="10">
        <f t="shared" ref="G159:H159" si="91">G160+G162</f>
        <v>0</v>
      </c>
      <c r="H159" s="10">
        <f t="shared" si="91"/>
        <v>0</v>
      </c>
      <c r="I159" s="10"/>
      <c r="J159" s="10">
        <f t="shared" si="77"/>
        <v>0</v>
      </c>
      <c r="K159" s="10"/>
    </row>
    <row r="160" spans="1:11" ht="29.25" customHeight="1">
      <c r="A160" s="38"/>
      <c r="B160" s="38"/>
      <c r="C160" s="2" t="s">
        <v>3</v>
      </c>
      <c r="D160" s="10">
        <v>62300</v>
      </c>
      <c r="E160" s="10">
        <v>62300</v>
      </c>
      <c r="F160" s="10">
        <v>62300</v>
      </c>
      <c r="G160" s="10">
        <f t="shared" ref="G160:H160" si="92">G161+G163</f>
        <v>0</v>
      </c>
      <c r="H160" s="10">
        <f t="shared" si="92"/>
        <v>0</v>
      </c>
      <c r="I160" s="10">
        <f t="shared" si="80"/>
        <v>0</v>
      </c>
      <c r="J160" s="10">
        <f t="shared" si="77"/>
        <v>0</v>
      </c>
      <c r="K160" s="10">
        <f t="shared" si="81"/>
        <v>0</v>
      </c>
    </row>
    <row r="161" spans="1:11" ht="55.2">
      <c r="A161" s="38"/>
      <c r="B161" s="38"/>
      <c r="C161" s="2" t="s">
        <v>34</v>
      </c>
      <c r="D161" s="10"/>
      <c r="E161" s="10">
        <v>62300</v>
      </c>
      <c r="F161" s="10"/>
      <c r="G161" s="10"/>
      <c r="H161" s="10"/>
      <c r="I161" s="10"/>
      <c r="J161" s="10">
        <f t="shared" si="77"/>
        <v>0</v>
      </c>
      <c r="K161" s="10"/>
    </row>
    <row r="162" spans="1:11" ht="29.25" customHeight="1">
      <c r="A162" s="38"/>
      <c r="B162" s="38"/>
      <c r="C162" s="2" t="s">
        <v>6</v>
      </c>
      <c r="D162" s="10"/>
      <c r="E162" s="10"/>
      <c r="F162" s="10"/>
      <c r="G162" s="10"/>
      <c r="H162" s="10"/>
      <c r="I162" s="10"/>
      <c r="J162" s="10"/>
      <c r="K162" s="10"/>
    </row>
    <row r="163" spans="1:11" ht="35.25" customHeight="1">
      <c r="A163" s="38"/>
      <c r="B163" s="38"/>
      <c r="C163" s="2" t="s">
        <v>4</v>
      </c>
      <c r="D163" s="10"/>
      <c r="E163" s="10"/>
      <c r="F163" s="10"/>
      <c r="G163" s="10"/>
      <c r="H163" s="10"/>
      <c r="I163" s="10"/>
      <c r="J163" s="10"/>
      <c r="K163" s="10"/>
    </row>
    <row r="164" spans="1:11" ht="18.75" customHeight="1">
      <c r="A164" s="38" t="s">
        <v>99</v>
      </c>
      <c r="B164" s="38" t="s">
        <v>5</v>
      </c>
      <c r="C164" s="2" t="s">
        <v>1</v>
      </c>
      <c r="D164" s="10">
        <f>D165+D167+D169+D170</f>
        <v>770132.5</v>
      </c>
      <c r="E164" s="10">
        <f>E165+E167</f>
        <v>770132.5</v>
      </c>
      <c r="F164" s="10">
        <f t="shared" ref="F164" si="93">F165+F167</f>
        <v>770132.5</v>
      </c>
      <c r="G164" s="10">
        <f t="shared" ref="G164" si="94">G165+G167</f>
        <v>611706.39999999991</v>
      </c>
      <c r="H164" s="10">
        <f t="shared" ref="H164" si="95">H165+H167+H169+H170</f>
        <v>611706.39999999991</v>
      </c>
      <c r="I164" s="10">
        <f t="shared" si="80"/>
        <v>79.428721681009435</v>
      </c>
      <c r="J164" s="10">
        <f t="shared" si="77"/>
        <v>79.428721681009435</v>
      </c>
      <c r="K164" s="10">
        <f t="shared" si="81"/>
        <v>79.428721681009435</v>
      </c>
    </row>
    <row r="165" spans="1:11" ht="18.75" customHeight="1">
      <c r="A165" s="38"/>
      <c r="B165" s="38"/>
      <c r="C165" s="2" t="s">
        <v>2</v>
      </c>
      <c r="D165" s="10">
        <f>D172+D179+D186+D193+D200+D207+D214+D221</f>
        <v>84714.599999999991</v>
      </c>
      <c r="E165" s="10">
        <f t="shared" ref="E165:I166" si="96">E172+E179+E186+E193+E200+E207+E214+E221</f>
        <v>84714.599999999991</v>
      </c>
      <c r="F165" s="10">
        <f t="shared" si="96"/>
        <v>84714.599999999991</v>
      </c>
      <c r="G165" s="10">
        <f t="shared" si="96"/>
        <v>67287.700000000012</v>
      </c>
      <c r="H165" s="10">
        <f t="shared" si="96"/>
        <v>67287.700000000012</v>
      </c>
      <c r="I165" s="10">
        <f t="shared" si="96"/>
        <v>530.26306660091984</v>
      </c>
      <c r="J165" s="10">
        <f t="shared" si="77"/>
        <v>79.428693519180896</v>
      </c>
      <c r="K165" s="10">
        <f t="shared" si="81"/>
        <v>79.428693519180896</v>
      </c>
    </row>
    <row r="166" spans="1:11" ht="41.4">
      <c r="A166" s="38"/>
      <c r="B166" s="38"/>
      <c r="C166" s="2" t="s">
        <v>33</v>
      </c>
      <c r="D166" s="10">
        <f t="shared" ref="D166:I170" si="97">D173+D180+D187+D194+D201+D208+D215+D222</f>
        <v>0</v>
      </c>
      <c r="E166" s="10">
        <f t="shared" si="96"/>
        <v>84714.599999999991</v>
      </c>
      <c r="F166" s="10"/>
      <c r="G166" s="10">
        <f t="shared" si="96"/>
        <v>67287.700000000012</v>
      </c>
      <c r="H166" s="10">
        <f t="shared" si="96"/>
        <v>67287.700000000012</v>
      </c>
      <c r="I166" s="10"/>
      <c r="J166" s="10">
        <f t="shared" si="77"/>
        <v>79.428693519180896</v>
      </c>
      <c r="K166" s="10"/>
    </row>
    <row r="167" spans="1:11" ht="27.6">
      <c r="A167" s="38"/>
      <c r="B167" s="38"/>
      <c r="C167" s="2" t="s">
        <v>3</v>
      </c>
      <c r="D167" s="10">
        <f t="shared" si="97"/>
        <v>685417.9</v>
      </c>
      <c r="E167" s="10">
        <f t="shared" si="97"/>
        <v>685417.9</v>
      </c>
      <c r="F167" s="10">
        <f t="shared" si="97"/>
        <v>685417.9</v>
      </c>
      <c r="G167" s="10">
        <f t="shared" si="97"/>
        <v>544418.69999999995</v>
      </c>
      <c r="H167" s="10">
        <f t="shared" si="97"/>
        <v>544418.69999999995</v>
      </c>
      <c r="I167" s="10">
        <f t="shared" si="97"/>
        <v>530.26525118155905</v>
      </c>
      <c r="J167" s="10">
        <f t="shared" si="77"/>
        <v>79.428725161686017</v>
      </c>
      <c r="K167" s="10">
        <f t="shared" si="81"/>
        <v>79.428725161686017</v>
      </c>
    </row>
    <row r="168" spans="1:11" ht="55.2">
      <c r="A168" s="38"/>
      <c r="B168" s="38"/>
      <c r="C168" s="2" t="s">
        <v>34</v>
      </c>
      <c r="D168" s="10">
        <f t="shared" si="97"/>
        <v>0</v>
      </c>
      <c r="E168" s="10">
        <f t="shared" si="97"/>
        <v>685417.9</v>
      </c>
      <c r="F168" s="10"/>
      <c r="G168" s="10">
        <f t="shared" si="97"/>
        <v>544418.69999999995</v>
      </c>
      <c r="H168" s="10">
        <f t="shared" si="97"/>
        <v>544418.69999999995</v>
      </c>
      <c r="I168" s="10"/>
      <c r="J168" s="10">
        <f t="shared" si="77"/>
        <v>79.428725161686017</v>
      </c>
      <c r="K168" s="10"/>
    </row>
    <row r="169" spans="1:11" ht="27.6">
      <c r="A169" s="38"/>
      <c r="B169" s="38"/>
      <c r="C169" s="2" t="s">
        <v>6</v>
      </c>
      <c r="D169" s="10">
        <f t="shared" si="97"/>
        <v>0</v>
      </c>
      <c r="E169" s="10"/>
      <c r="F169" s="10"/>
      <c r="G169" s="10"/>
      <c r="H169" s="10"/>
      <c r="I169" s="10"/>
      <c r="J169" s="10"/>
      <c r="K169" s="10"/>
    </row>
    <row r="170" spans="1:11" ht="48" customHeight="1">
      <c r="A170" s="38"/>
      <c r="B170" s="38"/>
      <c r="C170" s="2" t="s">
        <v>4</v>
      </c>
      <c r="D170" s="10">
        <f t="shared" si="97"/>
        <v>0</v>
      </c>
      <c r="E170" s="10"/>
      <c r="F170" s="10"/>
      <c r="G170" s="10"/>
      <c r="H170" s="10"/>
      <c r="I170" s="10"/>
      <c r="J170" s="10"/>
      <c r="K170" s="10"/>
    </row>
    <row r="171" spans="1:11" ht="17.25" customHeight="1">
      <c r="A171" s="38" t="s">
        <v>100</v>
      </c>
      <c r="B171" s="38" t="s">
        <v>5</v>
      </c>
      <c r="C171" s="2" t="s">
        <v>1</v>
      </c>
      <c r="D171" s="10">
        <f>D172+D174+D176+D177</f>
        <v>79411.8</v>
      </c>
      <c r="E171" s="10">
        <f>E172+E174</f>
        <v>79411.8</v>
      </c>
      <c r="F171" s="10">
        <f t="shared" ref="F171" si="98">F172+F174</f>
        <v>79411.8</v>
      </c>
      <c r="G171" s="10">
        <f t="shared" ref="G171" si="99">G172+G174</f>
        <v>36248.400000000001</v>
      </c>
      <c r="H171" s="10">
        <f t="shared" ref="H171" si="100">H172+H174+H176+H177</f>
        <v>36248.400000000001</v>
      </c>
      <c r="I171" s="10">
        <f t="shared" si="80"/>
        <v>45.646113046171983</v>
      </c>
      <c r="J171" s="10">
        <f t="shared" si="77"/>
        <v>45.646113046171983</v>
      </c>
      <c r="K171" s="10">
        <f t="shared" si="81"/>
        <v>45.646113046171983</v>
      </c>
    </row>
    <row r="172" spans="1:11" ht="21" customHeight="1">
      <c r="A172" s="38"/>
      <c r="B172" s="38"/>
      <c r="C172" s="2" t="s">
        <v>2</v>
      </c>
      <c r="D172" s="10">
        <v>8735.2999999999993</v>
      </c>
      <c r="E172" s="10">
        <v>8735.2999999999993</v>
      </c>
      <c r="F172" s="10">
        <v>8735.2999999999993</v>
      </c>
      <c r="G172" s="10">
        <v>3987.3</v>
      </c>
      <c r="H172" s="10">
        <v>3987.3</v>
      </c>
      <c r="I172" s="10">
        <f t="shared" si="80"/>
        <v>45.645827847927386</v>
      </c>
      <c r="J172" s="10">
        <f t="shared" si="77"/>
        <v>45.645827847927386</v>
      </c>
      <c r="K172" s="10">
        <f t="shared" si="81"/>
        <v>45.645827847927386</v>
      </c>
    </row>
    <row r="173" spans="1:11" ht="41.4">
      <c r="A173" s="38"/>
      <c r="B173" s="38"/>
      <c r="C173" s="2" t="s">
        <v>33</v>
      </c>
      <c r="D173" s="10"/>
      <c r="E173" s="10">
        <v>8735.2999999999993</v>
      </c>
      <c r="F173" s="10"/>
      <c r="G173" s="10">
        <v>3987.3</v>
      </c>
      <c r="H173" s="10">
        <v>3987.3</v>
      </c>
      <c r="I173" s="10"/>
      <c r="J173" s="10">
        <f t="shared" si="77"/>
        <v>45.645827847927386</v>
      </c>
      <c r="K173" s="10"/>
    </row>
    <row r="174" spans="1:11" ht="34.5" customHeight="1">
      <c r="A174" s="38"/>
      <c r="B174" s="38"/>
      <c r="C174" s="2" t="s">
        <v>3</v>
      </c>
      <c r="D174" s="10">
        <v>70676.5</v>
      </c>
      <c r="E174" s="10">
        <v>70676.5</v>
      </c>
      <c r="F174" s="10">
        <v>70676.5</v>
      </c>
      <c r="G174" s="10">
        <v>32261.1</v>
      </c>
      <c r="H174" s="10">
        <v>32261.1</v>
      </c>
      <c r="I174" s="10">
        <f t="shared" si="80"/>
        <v>45.646148295402291</v>
      </c>
      <c r="J174" s="10">
        <f t="shared" si="77"/>
        <v>45.646148295402291</v>
      </c>
      <c r="K174" s="10">
        <f t="shared" si="81"/>
        <v>45.646148295402291</v>
      </c>
    </row>
    <row r="175" spans="1:11" ht="55.2">
      <c r="A175" s="38"/>
      <c r="B175" s="38"/>
      <c r="C175" s="2" t="s">
        <v>34</v>
      </c>
      <c r="D175" s="10"/>
      <c r="E175" s="10">
        <v>70676.5</v>
      </c>
      <c r="F175" s="10"/>
      <c r="G175" s="10">
        <v>32261.1</v>
      </c>
      <c r="H175" s="10">
        <v>32261.1</v>
      </c>
      <c r="I175" s="10"/>
      <c r="J175" s="10">
        <f t="shared" si="77"/>
        <v>45.646148295402291</v>
      </c>
      <c r="K175" s="10"/>
    </row>
    <row r="176" spans="1:11" ht="30" customHeight="1">
      <c r="A176" s="38"/>
      <c r="B176" s="38"/>
      <c r="C176" s="2" t="s">
        <v>6</v>
      </c>
      <c r="D176" s="17"/>
      <c r="E176" s="17"/>
      <c r="F176" s="17"/>
      <c r="G176" s="17"/>
      <c r="H176" s="17"/>
      <c r="I176" s="10"/>
      <c r="J176" s="10"/>
      <c r="K176" s="10"/>
    </row>
    <row r="177" spans="1:11" ht="40.5" customHeight="1">
      <c r="A177" s="38"/>
      <c r="B177" s="38"/>
      <c r="C177" s="2" t="s">
        <v>4</v>
      </c>
      <c r="D177" s="17"/>
      <c r="E177" s="17"/>
      <c r="F177" s="17"/>
      <c r="G177" s="17"/>
      <c r="H177" s="17"/>
      <c r="I177" s="10"/>
      <c r="J177" s="10"/>
      <c r="K177" s="10"/>
    </row>
    <row r="178" spans="1:11" ht="15" customHeight="1">
      <c r="A178" s="38" t="s">
        <v>101</v>
      </c>
      <c r="B178" s="40" t="s">
        <v>5</v>
      </c>
      <c r="C178" s="18" t="s">
        <v>1</v>
      </c>
      <c r="D178" s="10">
        <f>D179+D181+D183+D184</f>
        <v>149157.4</v>
      </c>
      <c r="E178" s="10">
        <f>E179+E181</f>
        <v>149157.4</v>
      </c>
      <c r="F178" s="10">
        <f t="shared" ref="F178" si="101">F179+F181</f>
        <v>149157.4</v>
      </c>
      <c r="G178" s="10">
        <f t="shared" ref="G178" si="102">G179+G181</f>
        <v>75613.8</v>
      </c>
      <c r="H178" s="10">
        <f t="shared" ref="H178" si="103">H179+H181+H183+H184</f>
        <v>75613.8</v>
      </c>
      <c r="I178" s="10">
        <f t="shared" si="80"/>
        <v>50.693964898825008</v>
      </c>
      <c r="J178" s="10">
        <f t="shared" si="77"/>
        <v>50.693964898825008</v>
      </c>
      <c r="K178" s="10">
        <f t="shared" si="81"/>
        <v>50.693964898825008</v>
      </c>
    </row>
    <row r="179" spans="1:11" ht="17.25" customHeight="1">
      <c r="A179" s="38"/>
      <c r="B179" s="40"/>
      <c r="C179" s="18" t="s">
        <v>2</v>
      </c>
      <c r="D179" s="10">
        <v>16407.3</v>
      </c>
      <c r="E179" s="10">
        <v>16407.3</v>
      </c>
      <c r="F179" s="10">
        <v>16407.3</v>
      </c>
      <c r="G179" s="10">
        <v>8317.5</v>
      </c>
      <c r="H179" s="10">
        <v>8317.5</v>
      </c>
      <c r="I179" s="10">
        <f t="shared" si="80"/>
        <v>50.693898447642205</v>
      </c>
      <c r="J179" s="10">
        <f t="shared" si="77"/>
        <v>50.693898447642205</v>
      </c>
      <c r="K179" s="10">
        <f t="shared" si="81"/>
        <v>50.693898447642205</v>
      </c>
    </row>
    <row r="180" spans="1:11" ht="41.4">
      <c r="A180" s="38"/>
      <c r="B180" s="40"/>
      <c r="C180" s="18" t="s">
        <v>33</v>
      </c>
      <c r="D180" s="10"/>
      <c r="E180" s="10">
        <v>16407.3</v>
      </c>
      <c r="F180" s="10"/>
      <c r="G180" s="10">
        <v>8317.5</v>
      </c>
      <c r="H180" s="10">
        <v>8317.5</v>
      </c>
      <c r="I180" s="10"/>
      <c r="J180" s="10">
        <f t="shared" si="77"/>
        <v>50.693898447642205</v>
      </c>
      <c r="K180" s="10"/>
    </row>
    <row r="181" spans="1:11" ht="27.6">
      <c r="A181" s="38"/>
      <c r="B181" s="40"/>
      <c r="C181" s="18" t="s">
        <v>3</v>
      </c>
      <c r="D181" s="10">
        <v>132750.1</v>
      </c>
      <c r="E181" s="10">
        <v>132750.1</v>
      </c>
      <c r="F181" s="10">
        <v>132750.1</v>
      </c>
      <c r="G181" s="10">
        <v>67296.3</v>
      </c>
      <c r="H181" s="10">
        <v>67296.3</v>
      </c>
      <c r="I181" s="10">
        <f t="shared" si="80"/>
        <v>50.693973111884659</v>
      </c>
      <c r="J181" s="10">
        <f t="shared" si="77"/>
        <v>50.693973111884659</v>
      </c>
      <c r="K181" s="10">
        <f t="shared" si="81"/>
        <v>50.693973111884659</v>
      </c>
    </row>
    <row r="182" spans="1:11" ht="55.2">
      <c r="A182" s="38"/>
      <c r="B182" s="40"/>
      <c r="C182" s="18" t="s">
        <v>34</v>
      </c>
      <c r="D182" s="10"/>
      <c r="E182" s="10">
        <v>132750.1</v>
      </c>
      <c r="F182" s="10"/>
      <c r="G182" s="10">
        <v>67296.3</v>
      </c>
      <c r="H182" s="10">
        <v>67296.3</v>
      </c>
      <c r="I182" s="10"/>
      <c r="J182" s="10">
        <f t="shared" si="77"/>
        <v>50.693973111884659</v>
      </c>
      <c r="K182" s="10"/>
    </row>
    <row r="183" spans="1:11" ht="30" customHeight="1">
      <c r="A183" s="38"/>
      <c r="B183" s="40"/>
      <c r="C183" s="18" t="s">
        <v>6</v>
      </c>
      <c r="D183" s="10"/>
      <c r="E183" s="10"/>
      <c r="F183" s="10"/>
      <c r="G183" s="10"/>
      <c r="H183" s="10"/>
      <c r="I183" s="10"/>
      <c r="J183" s="10"/>
      <c r="K183" s="10"/>
    </row>
    <row r="184" spans="1:11" ht="28.5" customHeight="1">
      <c r="A184" s="38"/>
      <c r="B184" s="40"/>
      <c r="C184" s="18" t="s">
        <v>4</v>
      </c>
      <c r="D184" s="10"/>
      <c r="E184" s="10"/>
      <c r="F184" s="10"/>
      <c r="G184" s="10"/>
      <c r="H184" s="10"/>
      <c r="I184" s="10"/>
      <c r="J184" s="10"/>
      <c r="K184" s="10"/>
    </row>
    <row r="185" spans="1:11" ht="17.399999999999999" customHeight="1">
      <c r="A185" s="42" t="s">
        <v>102</v>
      </c>
      <c r="B185" s="40" t="s">
        <v>5</v>
      </c>
      <c r="C185" s="18" t="s">
        <v>1</v>
      </c>
      <c r="D185" s="10">
        <f>D186+D188+D190+D191</f>
        <v>1887.3</v>
      </c>
      <c r="E185" s="10">
        <f>E186+E188</f>
        <v>1887.3</v>
      </c>
      <c r="F185" s="10">
        <f t="shared" ref="F185:G185" si="104">F186+F188</f>
        <v>1887.3</v>
      </c>
      <c r="G185" s="10">
        <f t="shared" si="104"/>
        <v>0</v>
      </c>
      <c r="H185" s="10">
        <f t="shared" ref="H185" si="105">H186+H188+H190+H191</f>
        <v>0</v>
      </c>
      <c r="I185" s="10">
        <f t="shared" ref="I185" si="106">H185/D185*100</f>
        <v>0</v>
      </c>
      <c r="J185" s="10">
        <f t="shared" ref="J185" si="107">G185/E185*100</f>
        <v>0</v>
      </c>
      <c r="K185" s="10">
        <f t="shared" ref="K185" si="108">G185/F185*100</f>
        <v>0</v>
      </c>
    </row>
    <row r="186" spans="1:11" ht="17.399999999999999" customHeight="1">
      <c r="A186" s="43"/>
      <c r="B186" s="40"/>
      <c r="C186" s="18" t="s">
        <v>2</v>
      </c>
      <c r="D186" s="10">
        <v>207.6</v>
      </c>
      <c r="E186" s="10">
        <v>207.6</v>
      </c>
      <c r="F186" s="10">
        <v>207.6</v>
      </c>
      <c r="G186" s="10">
        <f t="shared" ref="G186:H186" si="109">G187+G189</f>
        <v>0</v>
      </c>
      <c r="H186" s="10">
        <f t="shared" si="109"/>
        <v>0</v>
      </c>
      <c r="I186" s="10"/>
      <c r="J186" s="10"/>
      <c r="K186" s="10"/>
    </row>
    <row r="187" spans="1:11" ht="28.5" customHeight="1">
      <c r="A187" s="43"/>
      <c r="B187" s="40"/>
      <c r="C187" s="18" t="s">
        <v>33</v>
      </c>
      <c r="D187" s="10"/>
      <c r="E187" s="10">
        <v>207.6</v>
      </c>
      <c r="F187" s="10"/>
      <c r="G187" s="10">
        <f t="shared" ref="G187:H187" si="110">G188+G190</f>
        <v>0</v>
      </c>
      <c r="H187" s="10">
        <f t="shared" si="110"/>
        <v>0</v>
      </c>
      <c r="I187" s="10"/>
      <c r="J187" s="10"/>
      <c r="K187" s="10"/>
    </row>
    <row r="188" spans="1:11" ht="28.5" customHeight="1">
      <c r="A188" s="43"/>
      <c r="B188" s="40"/>
      <c r="C188" s="18" t="s">
        <v>3</v>
      </c>
      <c r="D188" s="10">
        <v>1679.7</v>
      </c>
      <c r="E188" s="10">
        <v>1679.7</v>
      </c>
      <c r="F188" s="10">
        <v>1679.7</v>
      </c>
      <c r="G188" s="10">
        <f t="shared" ref="G188:H188" si="111">G189+G191</f>
        <v>0</v>
      </c>
      <c r="H188" s="10">
        <f t="shared" si="111"/>
        <v>0</v>
      </c>
      <c r="I188" s="10"/>
      <c r="J188" s="10"/>
      <c r="K188" s="10"/>
    </row>
    <row r="189" spans="1:11" ht="28.5" customHeight="1">
      <c r="A189" s="43"/>
      <c r="B189" s="40"/>
      <c r="C189" s="18" t="s">
        <v>34</v>
      </c>
      <c r="D189" s="10"/>
      <c r="E189" s="10">
        <v>1679.7</v>
      </c>
      <c r="F189" s="10"/>
      <c r="G189" s="10"/>
      <c r="H189" s="10"/>
      <c r="I189" s="10"/>
      <c r="J189" s="10"/>
      <c r="K189" s="10"/>
    </row>
    <row r="190" spans="1:11" ht="28.5" customHeight="1">
      <c r="A190" s="43"/>
      <c r="B190" s="40"/>
      <c r="C190" s="18" t="s">
        <v>6</v>
      </c>
      <c r="D190" s="10"/>
      <c r="E190" s="10"/>
      <c r="F190" s="10"/>
      <c r="G190" s="10"/>
      <c r="H190" s="10"/>
      <c r="I190" s="10"/>
      <c r="J190" s="10"/>
      <c r="K190" s="10"/>
    </row>
    <row r="191" spans="1:11" ht="28.5" customHeight="1">
      <c r="A191" s="44"/>
      <c r="B191" s="40"/>
      <c r="C191" s="18" t="s">
        <v>4</v>
      </c>
      <c r="D191" s="10"/>
      <c r="E191" s="10"/>
      <c r="F191" s="10"/>
      <c r="G191" s="10"/>
      <c r="H191" s="10"/>
      <c r="I191" s="10"/>
      <c r="J191" s="10"/>
      <c r="K191" s="10"/>
    </row>
    <row r="192" spans="1:11" ht="18" customHeight="1">
      <c r="A192" s="42" t="s">
        <v>103</v>
      </c>
      <c r="B192" s="40" t="s">
        <v>5</v>
      </c>
      <c r="C192" s="18" t="s">
        <v>1</v>
      </c>
      <c r="D192" s="10">
        <f>D193+D195+D197+D198</f>
        <v>8089.5999999999995</v>
      </c>
      <c r="E192" s="10">
        <f>E193+E195</f>
        <v>8089.5999999999995</v>
      </c>
      <c r="F192" s="10">
        <f t="shared" ref="F192:G192" si="112">F193+F195</f>
        <v>8089.5999999999995</v>
      </c>
      <c r="G192" s="10">
        <f t="shared" si="112"/>
        <v>4113.8999999999996</v>
      </c>
      <c r="H192" s="10">
        <f t="shared" ref="H192" si="113">H193+H195+H197+H198</f>
        <v>4113.8999999999996</v>
      </c>
      <c r="I192" s="10">
        <f t="shared" ref="I192:I195" si="114">H192/D192*100</f>
        <v>50.85418314873418</v>
      </c>
      <c r="J192" s="10">
        <f t="shared" ref="J192:J196" si="115">G192/E192*100</f>
        <v>50.85418314873418</v>
      </c>
      <c r="K192" s="10">
        <f t="shared" ref="K192:K195" si="116">G192/F192*100</f>
        <v>50.85418314873418</v>
      </c>
    </row>
    <row r="193" spans="1:11" ht="18" customHeight="1">
      <c r="A193" s="43"/>
      <c r="B193" s="40"/>
      <c r="C193" s="18" t="s">
        <v>2</v>
      </c>
      <c r="D193" s="10">
        <v>889.9</v>
      </c>
      <c r="E193" s="10">
        <v>889.9</v>
      </c>
      <c r="F193" s="10">
        <v>889.9</v>
      </c>
      <c r="G193" s="10">
        <v>452.5</v>
      </c>
      <c r="H193" s="10">
        <v>452.5</v>
      </c>
      <c r="I193" s="10">
        <f t="shared" si="114"/>
        <v>50.848409933700424</v>
      </c>
      <c r="J193" s="10">
        <f t="shared" si="115"/>
        <v>50.848409933700424</v>
      </c>
      <c r="K193" s="10">
        <f t="shared" si="116"/>
        <v>50.848409933700424</v>
      </c>
    </row>
    <row r="194" spans="1:11" ht="28.5" customHeight="1">
      <c r="A194" s="43"/>
      <c r="B194" s="40"/>
      <c r="C194" s="18" t="s">
        <v>33</v>
      </c>
      <c r="D194" s="10"/>
      <c r="E194" s="10">
        <v>889.9</v>
      </c>
      <c r="F194" s="10"/>
      <c r="G194" s="10">
        <v>452.5</v>
      </c>
      <c r="H194" s="10">
        <v>452.5</v>
      </c>
      <c r="I194" s="10"/>
      <c r="J194" s="10">
        <f t="shared" si="115"/>
        <v>50.848409933700424</v>
      </c>
      <c r="K194" s="10"/>
    </row>
    <row r="195" spans="1:11" ht="28.5" customHeight="1">
      <c r="A195" s="43"/>
      <c r="B195" s="40"/>
      <c r="C195" s="18" t="s">
        <v>3</v>
      </c>
      <c r="D195" s="10">
        <v>7199.7</v>
      </c>
      <c r="E195" s="10">
        <v>7199.7</v>
      </c>
      <c r="F195" s="10">
        <v>7199.7</v>
      </c>
      <c r="G195" s="10">
        <v>3661.4</v>
      </c>
      <c r="H195" s="10">
        <v>3661.4</v>
      </c>
      <c r="I195" s="10">
        <f t="shared" si="114"/>
        <v>50.854896731808275</v>
      </c>
      <c r="J195" s="10">
        <f t="shared" si="115"/>
        <v>50.854896731808275</v>
      </c>
      <c r="K195" s="10">
        <f t="shared" si="116"/>
        <v>50.854896731808275</v>
      </c>
    </row>
    <row r="196" spans="1:11" ht="28.5" customHeight="1">
      <c r="A196" s="43"/>
      <c r="B196" s="40"/>
      <c r="C196" s="18" t="s">
        <v>34</v>
      </c>
      <c r="D196" s="10"/>
      <c r="E196" s="10">
        <v>7199.7</v>
      </c>
      <c r="F196" s="10"/>
      <c r="G196" s="10">
        <v>3661.4</v>
      </c>
      <c r="H196" s="10">
        <v>3661.4</v>
      </c>
      <c r="I196" s="10"/>
      <c r="J196" s="10">
        <f t="shared" si="115"/>
        <v>50.854896731808275</v>
      </c>
      <c r="K196" s="10"/>
    </row>
    <row r="197" spans="1:11" ht="28.5" customHeight="1">
      <c r="A197" s="43"/>
      <c r="B197" s="40"/>
      <c r="C197" s="18" t="s">
        <v>6</v>
      </c>
      <c r="D197" s="10"/>
      <c r="E197" s="10"/>
      <c r="F197" s="10"/>
      <c r="G197" s="10"/>
      <c r="H197" s="10"/>
      <c r="I197" s="10"/>
      <c r="J197" s="10"/>
      <c r="K197" s="10"/>
    </row>
    <row r="198" spans="1:11" ht="28.5" customHeight="1">
      <c r="A198" s="44"/>
      <c r="B198" s="40"/>
      <c r="C198" s="18" t="s">
        <v>4</v>
      </c>
      <c r="D198" s="10"/>
      <c r="E198" s="10"/>
      <c r="F198" s="10"/>
      <c r="G198" s="10"/>
      <c r="H198" s="10"/>
      <c r="I198" s="10"/>
      <c r="J198" s="10"/>
      <c r="K198" s="10"/>
    </row>
    <row r="199" spans="1:11" ht="16.8" customHeight="1">
      <c r="A199" s="42" t="s">
        <v>104</v>
      </c>
      <c r="B199" s="40" t="s">
        <v>5</v>
      </c>
      <c r="C199" s="18" t="s">
        <v>1</v>
      </c>
      <c r="D199" s="10">
        <f>D200+D202+D204+D205</f>
        <v>2588.1</v>
      </c>
      <c r="E199" s="10">
        <f>E200+E202</f>
        <v>2994</v>
      </c>
      <c r="F199" s="10">
        <f t="shared" ref="F199:G199" si="117">F200+F202</f>
        <v>2994</v>
      </c>
      <c r="G199" s="10">
        <f t="shared" si="117"/>
        <v>2607.1000000000004</v>
      </c>
      <c r="H199" s="10">
        <f t="shared" ref="H199" si="118">H200+H202+H204+H205</f>
        <v>2607.1000000000004</v>
      </c>
      <c r="I199" s="10">
        <f t="shared" ref="I199:I202" si="119">H199/D199*100</f>
        <v>100.73412928403079</v>
      </c>
      <c r="J199" s="10">
        <f t="shared" ref="J199:J203" si="120">G199/E199*100</f>
        <v>87.077488309953253</v>
      </c>
      <c r="K199" s="10">
        <f t="shared" ref="K199:K202" si="121">G199/F199*100</f>
        <v>87.077488309953253</v>
      </c>
    </row>
    <row r="200" spans="1:11" ht="17.399999999999999" customHeight="1">
      <c r="A200" s="43"/>
      <c r="B200" s="40"/>
      <c r="C200" s="18" t="s">
        <v>2</v>
      </c>
      <c r="D200" s="10">
        <v>284.7</v>
      </c>
      <c r="E200" s="10">
        <v>329.3</v>
      </c>
      <c r="F200" s="10">
        <v>329.3</v>
      </c>
      <c r="G200" s="10">
        <v>286.8</v>
      </c>
      <c r="H200" s="10">
        <v>286.8</v>
      </c>
      <c r="I200" s="10">
        <f t="shared" si="119"/>
        <v>100.73761854583773</v>
      </c>
      <c r="J200" s="10">
        <f t="shared" si="120"/>
        <v>87.09383540844216</v>
      </c>
      <c r="K200" s="10">
        <f t="shared" si="121"/>
        <v>87.09383540844216</v>
      </c>
    </row>
    <row r="201" spans="1:11" ht="28.5" customHeight="1">
      <c r="A201" s="43"/>
      <c r="B201" s="40"/>
      <c r="C201" s="18" t="s">
        <v>33</v>
      </c>
      <c r="D201" s="10"/>
      <c r="E201" s="10">
        <v>329.3</v>
      </c>
      <c r="F201" s="10"/>
      <c r="G201" s="10">
        <v>286.8</v>
      </c>
      <c r="H201" s="10">
        <v>286.8</v>
      </c>
      <c r="I201" s="10"/>
      <c r="J201" s="10">
        <f t="shared" si="120"/>
        <v>87.09383540844216</v>
      </c>
      <c r="K201" s="10"/>
    </row>
    <row r="202" spans="1:11" ht="28.5" customHeight="1">
      <c r="A202" s="43"/>
      <c r="B202" s="40"/>
      <c r="C202" s="18" t="s">
        <v>3</v>
      </c>
      <c r="D202" s="10">
        <v>2303.4</v>
      </c>
      <c r="E202" s="10">
        <v>2664.7</v>
      </c>
      <c r="F202" s="10">
        <v>2664.7</v>
      </c>
      <c r="G202" s="10">
        <v>2320.3000000000002</v>
      </c>
      <c r="H202" s="10">
        <v>2320.3000000000002</v>
      </c>
      <c r="I202" s="10">
        <f t="shared" si="119"/>
        <v>100.73369801163498</v>
      </c>
      <c r="J202" s="10">
        <f t="shared" si="120"/>
        <v>87.075468157766366</v>
      </c>
      <c r="K202" s="10">
        <f t="shared" si="121"/>
        <v>87.075468157766366</v>
      </c>
    </row>
    <row r="203" spans="1:11" ht="28.5" customHeight="1">
      <c r="A203" s="43"/>
      <c r="B203" s="40"/>
      <c r="C203" s="18" t="s">
        <v>34</v>
      </c>
      <c r="D203" s="10"/>
      <c r="E203" s="10">
        <v>2664.7</v>
      </c>
      <c r="F203" s="10"/>
      <c r="G203" s="10">
        <v>2320.3000000000002</v>
      </c>
      <c r="H203" s="10">
        <v>2320.3000000000002</v>
      </c>
      <c r="I203" s="10"/>
      <c r="J203" s="10">
        <f t="shared" si="120"/>
        <v>87.075468157766366</v>
      </c>
      <c r="K203" s="10"/>
    </row>
    <row r="204" spans="1:11" ht="28.5" customHeight="1">
      <c r="A204" s="43"/>
      <c r="B204" s="40"/>
      <c r="C204" s="18" t="s">
        <v>6</v>
      </c>
      <c r="D204" s="10"/>
      <c r="E204" s="10"/>
      <c r="F204" s="10"/>
      <c r="G204" s="10"/>
      <c r="H204" s="10"/>
      <c r="I204" s="10"/>
      <c r="J204" s="10"/>
      <c r="K204" s="10"/>
    </row>
    <row r="205" spans="1:11" ht="28.5" customHeight="1">
      <c r="A205" s="44"/>
      <c r="B205" s="40"/>
      <c r="C205" s="18" t="s">
        <v>4</v>
      </c>
      <c r="D205" s="10"/>
      <c r="E205" s="10"/>
      <c r="F205" s="10"/>
      <c r="G205" s="10"/>
      <c r="H205" s="10"/>
      <c r="I205" s="10"/>
      <c r="J205" s="10"/>
      <c r="K205" s="10"/>
    </row>
    <row r="206" spans="1:11" ht="18" customHeight="1">
      <c r="A206" s="42" t="s">
        <v>105</v>
      </c>
      <c r="B206" s="40" t="s">
        <v>5</v>
      </c>
      <c r="C206" s="18" t="s">
        <v>1</v>
      </c>
      <c r="D206" s="10">
        <f>D207+D209+D211+D212</f>
        <v>416440.4</v>
      </c>
      <c r="E206" s="10">
        <f>E207+E209</f>
        <v>416034.5</v>
      </c>
      <c r="F206" s="10">
        <f t="shared" ref="F206:G206" si="122">F207+F209</f>
        <v>416034.5</v>
      </c>
      <c r="G206" s="10">
        <f t="shared" si="122"/>
        <v>384998.39999999997</v>
      </c>
      <c r="H206" s="10">
        <f t="shared" ref="H206" si="123">H207+H209+H211+H212</f>
        <v>384998.39999999997</v>
      </c>
      <c r="I206" s="10">
        <f t="shared" ref="I206:I209" si="124">H206/D206*100</f>
        <v>92.449819950225759</v>
      </c>
      <c r="J206" s="10">
        <f t="shared" ref="J206:J210" si="125">G206/E206*100</f>
        <v>92.540017714876996</v>
      </c>
      <c r="K206" s="10">
        <f t="shared" ref="K206:K209" si="126">G206/F206*100</f>
        <v>92.540017714876996</v>
      </c>
    </row>
    <row r="207" spans="1:11" ht="21" customHeight="1">
      <c r="A207" s="43"/>
      <c r="B207" s="40"/>
      <c r="C207" s="18" t="s">
        <v>2</v>
      </c>
      <c r="D207" s="10">
        <v>45808.4</v>
      </c>
      <c r="E207" s="10">
        <v>45763.8</v>
      </c>
      <c r="F207" s="10">
        <v>45763.8</v>
      </c>
      <c r="G207" s="10">
        <v>42349.8</v>
      </c>
      <c r="H207" s="10">
        <v>42349.8</v>
      </c>
      <c r="I207" s="10">
        <f t="shared" si="124"/>
        <v>92.449856358222519</v>
      </c>
      <c r="J207" s="10">
        <f t="shared" si="125"/>
        <v>92.53995516106616</v>
      </c>
      <c r="K207" s="10">
        <f t="shared" si="126"/>
        <v>92.53995516106616</v>
      </c>
    </row>
    <row r="208" spans="1:11" ht="28.5" customHeight="1">
      <c r="A208" s="43"/>
      <c r="B208" s="40"/>
      <c r="C208" s="18" t="s">
        <v>33</v>
      </c>
      <c r="D208" s="10"/>
      <c r="E208" s="10">
        <v>45763.8</v>
      </c>
      <c r="F208" s="10"/>
      <c r="G208" s="10">
        <v>42349.8</v>
      </c>
      <c r="H208" s="10">
        <v>42349.8</v>
      </c>
      <c r="I208" s="10"/>
      <c r="J208" s="10">
        <f t="shared" si="125"/>
        <v>92.53995516106616</v>
      </c>
      <c r="K208" s="10"/>
    </row>
    <row r="209" spans="1:11" ht="28.5" customHeight="1">
      <c r="A209" s="43"/>
      <c r="B209" s="40"/>
      <c r="C209" s="18" t="s">
        <v>3</v>
      </c>
      <c r="D209" s="10">
        <v>370632</v>
      </c>
      <c r="E209" s="10">
        <v>370270.7</v>
      </c>
      <c r="F209" s="10">
        <v>370270.7</v>
      </c>
      <c r="G209" s="10">
        <v>342648.6</v>
      </c>
      <c r="H209" s="10">
        <v>342648.6</v>
      </c>
      <c r="I209" s="10">
        <f t="shared" si="124"/>
        <v>92.449815450365861</v>
      </c>
      <c r="J209" s="10">
        <f t="shared" si="125"/>
        <v>92.540025446247824</v>
      </c>
      <c r="K209" s="10">
        <f t="shared" si="126"/>
        <v>92.540025446247824</v>
      </c>
    </row>
    <row r="210" spans="1:11" ht="28.5" customHeight="1">
      <c r="A210" s="43"/>
      <c r="B210" s="40"/>
      <c r="C210" s="18" t="s">
        <v>34</v>
      </c>
      <c r="D210" s="10"/>
      <c r="E210" s="10">
        <v>370270.7</v>
      </c>
      <c r="F210" s="10"/>
      <c r="G210" s="10">
        <v>342648.6</v>
      </c>
      <c r="H210" s="10">
        <v>342648.6</v>
      </c>
      <c r="I210" s="10"/>
      <c r="J210" s="10">
        <f t="shared" si="125"/>
        <v>92.540025446247824</v>
      </c>
      <c r="K210" s="10"/>
    </row>
    <row r="211" spans="1:11" ht="28.5" customHeight="1">
      <c r="A211" s="43"/>
      <c r="B211" s="40"/>
      <c r="C211" s="18" t="s">
        <v>6</v>
      </c>
      <c r="D211" s="10"/>
      <c r="E211" s="10"/>
      <c r="F211" s="10"/>
      <c r="G211" s="10"/>
      <c r="H211" s="10"/>
      <c r="I211" s="10"/>
      <c r="J211" s="10"/>
      <c r="K211" s="10"/>
    </row>
    <row r="212" spans="1:11" ht="28.5" customHeight="1">
      <c r="A212" s="44"/>
      <c r="B212" s="40"/>
      <c r="C212" s="18" t="s">
        <v>4</v>
      </c>
      <c r="D212" s="10"/>
      <c r="E212" s="10"/>
      <c r="F212" s="10"/>
      <c r="G212" s="10"/>
      <c r="H212" s="10"/>
      <c r="I212" s="10"/>
      <c r="J212" s="10"/>
      <c r="K212" s="10"/>
    </row>
    <row r="213" spans="1:11" ht="28.5" customHeight="1">
      <c r="A213" s="42" t="s">
        <v>106</v>
      </c>
      <c r="B213" s="40" t="s">
        <v>5</v>
      </c>
      <c r="C213" s="18" t="s">
        <v>1</v>
      </c>
      <c r="D213" s="10">
        <f>D214+D216+D218+D219</f>
        <v>70000</v>
      </c>
      <c r="E213" s="10">
        <f>E214+E216</f>
        <v>70000</v>
      </c>
      <c r="F213" s="10">
        <f t="shared" ref="F213:G213" si="127">F214+F216</f>
        <v>70000</v>
      </c>
      <c r="G213" s="10">
        <f t="shared" si="127"/>
        <v>69670.600000000006</v>
      </c>
      <c r="H213" s="10">
        <f t="shared" ref="H213" si="128">H214+H216+H218+H219</f>
        <v>69670.600000000006</v>
      </c>
      <c r="I213" s="10">
        <f t="shared" ref="I213:I216" si="129">H213/D213*100</f>
        <v>99.529428571428582</v>
      </c>
      <c r="J213" s="10">
        <f t="shared" ref="J213:J217" si="130">G213/E213*100</f>
        <v>99.529428571428582</v>
      </c>
      <c r="K213" s="10">
        <f t="shared" ref="K213:K216" si="131">G213/F213*100</f>
        <v>99.529428571428582</v>
      </c>
    </row>
    <row r="214" spans="1:11" ht="28.5" customHeight="1">
      <c r="A214" s="43"/>
      <c r="B214" s="40"/>
      <c r="C214" s="18" t="s">
        <v>2</v>
      </c>
      <c r="D214" s="10">
        <v>7700</v>
      </c>
      <c r="E214" s="10">
        <v>7700</v>
      </c>
      <c r="F214" s="10">
        <v>7700</v>
      </c>
      <c r="G214" s="10">
        <v>7663.8</v>
      </c>
      <c r="H214" s="10">
        <v>7663.8</v>
      </c>
      <c r="I214" s="10">
        <f t="shared" si="129"/>
        <v>99.529870129870133</v>
      </c>
      <c r="J214" s="10">
        <f t="shared" si="130"/>
        <v>99.529870129870133</v>
      </c>
      <c r="K214" s="10">
        <f t="shared" si="131"/>
        <v>99.529870129870133</v>
      </c>
    </row>
    <row r="215" spans="1:11" ht="28.5" customHeight="1">
      <c r="A215" s="43"/>
      <c r="B215" s="40"/>
      <c r="C215" s="18" t="s">
        <v>33</v>
      </c>
      <c r="D215" s="10"/>
      <c r="E215" s="10">
        <v>7700</v>
      </c>
      <c r="F215" s="10"/>
      <c r="G215" s="10">
        <v>7663.8</v>
      </c>
      <c r="H215" s="10">
        <v>7663.8</v>
      </c>
      <c r="I215" s="10"/>
      <c r="J215" s="10">
        <f t="shared" si="130"/>
        <v>99.529870129870133</v>
      </c>
      <c r="K215" s="10"/>
    </row>
    <row r="216" spans="1:11" ht="28.5" customHeight="1">
      <c r="A216" s="43"/>
      <c r="B216" s="40"/>
      <c r="C216" s="18" t="s">
        <v>3</v>
      </c>
      <c r="D216" s="10">
        <v>62300</v>
      </c>
      <c r="E216" s="10">
        <v>62300</v>
      </c>
      <c r="F216" s="10">
        <v>62300</v>
      </c>
      <c r="G216" s="10">
        <v>62006.8</v>
      </c>
      <c r="H216" s="10">
        <v>62006.8</v>
      </c>
      <c r="I216" s="10">
        <f t="shared" si="129"/>
        <v>99.52937399678973</v>
      </c>
      <c r="J216" s="10">
        <f t="shared" si="130"/>
        <v>99.52937399678973</v>
      </c>
      <c r="K216" s="10">
        <f t="shared" si="131"/>
        <v>99.52937399678973</v>
      </c>
    </row>
    <row r="217" spans="1:11" ht="28.5" customHeight="1">
      <c r="A217" s="43"/>
      <c r="B217" s="40"/>
      <c r="C217" s="18" t="s">
        <v>34</v>
      </c>
      <c r="D217" s="10"/>
      <c r="E217" s="10">
        <v>62300</v>
      </c>
      <c r="F217" s="10"/>
      <c r="G217" s="10">
        <v>62006.8</v>
      </c>
      <c r="H217" s="10">
        <v>62006.8</v>
      </c>
      <c r="I217" s="10"/>
      <c r="J217" s="10">
        <f t="shared" si="130"/>
        <v>99.52937399678973</v>
      </c>
      <c r="K217" s="10"/>
    </row>
    <row r="218" spans="1:11" ht="28.5" customHeight="1">
      <c r="A218" s="43"/>
      <c r="B218" s="40"/>
      <c r="C218" s="18" t="s">
        <v>6</v>
      </c>
      <c r="D218" s="10"/>
      <c r="E218" s="10"/>
      <c r="F218" s="10"/>
      <c r="G218" s="10"/>
      <c r="H218" s="10"/>
      <c r="I218" s="10"/>
      <c r="J218" s="10"/>
      <c r="K218" s="10"/>
    </row>
    <row r="219" spans="1:11" ht="28.5" customHeight="1">
      <c r="A219" s="44"/>
      <c r="B219" s="40"/>
      <c r="C219" s="18" t="s">
        <v>4</v>
      </c>
      <c r="D219" s="10"/>
      <c r="E219" s="10"/>
      <c r="F219" s="10"/>
      <c r="G219" s="10"/>
      <c r="H219" s="10"/>
      <c r="I219" s="10"/>
      <c r="J219" s="10"/>
      <c r="K219" s="10"/>
    </row>
    <row r="220" spans="1:11" ht="28.5" customHeight="1">
      <c r="A220" s="42" t="s">
        <v>107</v>
      </c>
      <c r="B220" s="41" t="s">
        <v>5</v>
      </c>
      <c r="C220" s="18" t="s">
        <v>1</v>
      </c>
      <c r="D220" s="10">
        <f>D221+D223+D225+D226</f>
        <v>42557.9</v>
      </c>
      <c r="E220" s="10">
        <f>E221+E223</f>
        <v>42557.9</v>
      </c>
      <c r="F220" s="10">
        <f t="shared" ref="F220:G220" si="132">F221+F223</f>
        <v>42557.9</v>
      </c>
      <c r="G220" s="10">
        <f t="shared" si="132"/>
        <v>38454.199999999997</v>
      </c>
      <c r="H220" s="10">
        <f t="shared" ref="H220" si="133">H221+H223+H225+H226</f>
        <v>38454.199999999997</v>
      </c>
      <c r="I220" s="10">
        <f t="shared" ref="I220:I223" si="134">H220/D220*100</f>
        <v>90.357371956792974</v>
      </c>
      <c r="J220" s="10">
        <f t="shared" ref="J220:J224" si="135">G220/E220*100</f>
        <v>90.357371956792974</v>
      </c>
      <c r="K220" s="10">
        <f t="shared" ref="K220:K223" si="136">G220/F220*100</f>
        <v>90.357371956792974</v>
      </c>
    </row>
    <row r="221" spans="1:11" ht="28.5" customHeight="1">
      <c r="A221" s="43"/>
      <c r="B221" s="40"/>
      <c r="C221" s="18" t="s">
        <v>2</v>
      </c>
      <c r="D221" s="10">
        <v>4681.3999999999996</v>
      </c>
      <c r="E221" s="10">
        <v>4681.3999999999996</v>
      </c>
      <c r="F221" s="10">
        <v>4681.3999999999996</v>
      </c>
      <c r="G221" s="10">
        <v>4230</v>
      </c>
      <c r="H221" s="10">
        <v>4230</v>
      </c>
      <c r="I221" s="10">
        <f t="shared" si="134"/>
        <v>90.357585337719499</v>
      </c>
      <c r="J221" s="10">
        <f t="shared" si="135"/>
        <v>90.357585337719499</v>
      </c>
      <c r="K221" s="10">
        <f t="shared" si="136"/>
        <v>90.357585337719499</v>
      </c>
    </row>
    <row r="222" spans="1:11" ht="28.5" customHeight="1">
      <c r="A222" s="43"/>
      <c r="B222" s="40"/>
      <c r="C222" s="18" t="s">
        <v>33</v>
      </c>
      <c r="D222" s="10"/>
      <c r="E222" s="10">
        <v>4681.3999999999996</v>
      </c>
      <c r="F222" s="10"/>
      <c r="G222" s="10">
        <v>4230</v>
      </c>
      <c r="H222" s="10">
        <v>4230</v>
      </c>
      <c r="I222" s="10"/>
      <c r="J222" s="10">
        <f t="shared" si="135"/>
        <v>90.357585337719499</v>
      </c>
      <c r="K222" s="10"/>
    </row>
    <row r="223" spans="1:11" ht="28.5" customHeight="1">
      <c r="A223" s="43"/>
      <c r="B223" s="40"/>
      <c r="C223" s="18" t="s">
        <v>3</v>
      </c>
      <c r="D223" s="10">
        <v>37876.5</v>
      </c>
      <c r="E223" s="10">
        <v>37876.5</v>
      </c>
      <c r="F223" s="10">
        <v>37876.5</v>
      </c>
      <c r="G223" s="10">
        <v>34224.199999999997</v>
      </c>
      <c r="H223" s="10">
        <v>34224.199999999997</v>
      </c>
      <c r="I223" s="10">
        <f t="shared" si="134"/>
        <v>90.357345583673236</v>
      </c>
      <c r="J223" s="10">
        <f t="shared" si="135"/>
        <v>90.357345583673236</v>
      </c>
      <c r="K223" s="10">
        <f t="shared" si="136"/>
        <v>90.357345583673236</v>
      </c>
    </row>
    <row r="224" spans="1:11" ht="28.5" customHeight="1">
      <c r="A224" s="43"/>
      <c r="B224" s="40"/>
      <c r="C224" s="18" t="s">
        <v>34</v>
      </c>
      <c r="D224" s="10"/>
      <c r="E224" s="10">
        <v>37876.5</v>
      </c>
      <c r="F224" s="10"/>
      <c r="G224" s="10">
        <v>34224.199999999997</v>
      </c>
      <c r="H224" s="10">
        <v>34224.199999999997</v>
      </c>
      <c r="I224" s="10"/>
      <c r="J224" s="10">
        <f t="shared" si="135"/>
        <v>90.357345583673236</v>
      </c>
      <c r="K224" s="10"/>
    </row>
    <row r="225" spans="1:11" ht="28.5" customHeight="1">
      <c r="A225" s="43"/>
      <c r="B225" s="40"/>
      <c r="C225" s="18" t="s">
        <v>6</v>
      </c>
      <c r="D225" s="10"/>
      <c r="E225" s="10"/>
      <c r="F225" s="10"/>
      <c r="G225" s="10"/>
      <c r="H225" s="10"/>
      <c r="I225" s="10"/>
      <c r="J225" s="10"/>
      <c r="K225" s="10"/>
    </row>
    <row r="226" spans="1:11" ht="28.5" customHeight="1">
      <c r="A226" s="44"/>
      <c r="B226" s="40"/>
      <c r="C226" s="18" t="s">
        <v>4</v>
      </c>
      <c r="D226" s="10"/>
      <c r="E226" s="10"/>
      <c r="F226" s="10"/>
      <c r="G226" s="10"/>
      <c r="H226" s="10"/>
      <c r="I226" s="10"/>
      <c r="J226" s="10"/>
      <c r="K226" s="10"/>
    </row>
    <row r="227" spans="1:11" ht="21.6" customHeight="1">
      <c r="A227" s="42" t="s">
        <v>108</v>
      </c>
      <c r="B227" s="40" t="s">
        <v>5</v>
      </c>
      <c r="C227" s="18" t="s">
        <v>1</v>
      </c>
      <c r="D227" s="10">
        <f>D228+D230+D232+D233</f>
        <v>85000</v>
      </c>
      <c r="E227" s="10">
        <f>E228+E230</f>
        <v>85000</v>
      </c>
      <c r="F227" s="10">
        <f t="shared" ref="F227:G228" si="137">F228+F230</f>
        <v>76500</v>
      </c>
      <c r="G227" s="10">
        <f t="shared" si="137"/>
        <v>0</v>
      </c>
      <c r="H227" s="10">
        <f t="shared" ref="H227" si="138">H228+H230+H232+H233</f>
        <v>0</v>
      </c>
      <c r="I227" s="10">
        <f t="shared" ref="I227" si="139">H227/D227*100</f>
        <v>0</v>
      </c>
      <c r="J227" s="10">
        <f t="shared" ref="J227" si="140">G227/E227*100</f>
        <v>0</v>
      </c>
      <c r="K227" s="10">
        <f t="shared" ref="K227" si="141">G227/F227*100</f>
        <v>0</v>
      </c>
    </row>
    <row r="228" spans="1:11" ht="22.2" customHeight="1">
      <c r="A228" s="43"/>
      <c r="B228" s="40"/>
      <c r="C228" s="18" t="s">
        <v>2</v>
      </c>
      <c r="D228" s="10">
        <v>85000</v>
      </c>
      <c r="E228" s="10">
        <v>85000</v>
      </c>
      <c r="F228" s="10">
        <v>76500</v>
      </c>
      <c r="G228" s="10">
        <f t="shared" si="137"/>
        <v>0</v>
      </c>
      <c r="H228" s="10">
        <v>0</v>
      </c>
      <c r="I228" s="10"/>
      <c r="J228" s="10"/>
      <c r="K228" s="10"/>
    </row>
    <row r="229" spans="1:11" ht="28.5" customHeight="1">
      <c r="A229" s="43"/>
      <c r="B229" s="40"/>
      <c r="C229" s="18" t="s">
        <v>33</v>
      </c>
      <c r="D229" s="10"/>
      <c r="E229" s="10"/>
      <c r="F229" s="10"/>
      <c r="G229" s="10"/>
      <c r="H229" s="10"/>
      <c r="I229" s="10"/>
      <c r="J229" s="10"/>
      <c r="K229" s="10"/>
    </row>
    <row r="230" spans="1:11" ht="28.5" customHeight="1">
      <c r="A230" s="43"/>
      <c r="B230" s="40"/>
      <c r="C230" s="18" t="s">
        <v>3</v>
      </c>
      <c r="D230" s="10"/>
      <c r="E230" s="10"/>
      <c r="F230" s="10"/>
      <c r="G230" s="10"/>
      <c r="H230" s="10"/>
      <c r="I230" s="10"/>
      <c r="J230" s="10"/>
      <c r="K230" s="10"/>
    </row>
    <row r="231" spans="1:11" ht="28.5" customHeight="1">
      <c r="A231" s="43"/>
      <c r="B231" s="40"/>
      <c r="C231" s="18" t="s">
        <v>34</v>
      </c>
      <c r="D231" s="10"/>
      <c r="E231" s="10"/>
      <c r="F231" s="10"/>
      <c r="G231" s="10"/>
      <c r="H231" s="10"/>
      <c r="I231" s="10"/>
      <c r="J231" s="10"/>
      <c r="K231" s="10"/>
    </row>
    <row r="232" spans="1:11" ht="28.5" customHeight="1">
      <c r="A232" s="43"/>
      <c r="B232" s="40"/>
      <c r="C232" s="18" t="s">
        <v>6</v>
      </c>
      <c r="D232" s="10"/>
      <c r="E232" s="10"/>
      <c r="F232" s="10"/>
      <c r="G232" s="10"/>
      <c r="H232" s="10"/>
      <c r="I232" s="10"/>
      <c r="J232" s="10"/>
      <c r="K232" s="10"/>
    </row>
    <row r="233" spans="1:11" ht="28.5" customHeight="1">
      <c r="A233" s="44"/>
      <c r="B233" s="40"/>
      <c r="C233" s="18" t="s">
        <v>4</v>
      </c>
      <c r="D233" s="10"/>
      <c r="E233" s="10"/>
      <c r="F233" s="10"/>
      <c r="G233" s="10"/>
      <c r="H233" s="10"/>
      <c r="I233" s="10"/>
      <c r="J233" s="10"/>
      <c r="K233" s="10"/>
    </row>
    <row r="234" spans="1:11" ht="17.399999999999999" customHeight="1">
      <c r="A234" s="48" t="s">
        <v>19</v>
      </c>
      <c r="B234" s="65" t="s">
        <v>5</v>
      </c>
      <c r="C234" s="19" t="s">
        <v>1</v>
      </c>
      <c r="D234" s="10">
        <f>D235+D237+D239+D240</f>
        <v>65138.8</v>
      </c>
      <c r="E234" s="10">
        <f>E235+E237</f>
        <v>79260.899999999994</v>
      </c>
      <c r="F234" s="10">
        <f t="shared" ref="F234:G234" si="142">F235+F237</f>
        <v>79260.899999999994</v>
      </c>
      <c r="G234" s="10">
        <f t="shared" si="142"/>
        <v>40611.699999999997</v>
      </c>
      <c r="H234" s="10">
        <f t="shared" ref="H234" si="143">H235+H237+H239+H240</f>
        <v>40611.699999999997</v>
      </c>
      <c r="I234" s="10">
        <f t="shared" ref="I234:I235" si="144">H234/D234*100</f>
        <v>62.346404907674071</v>
      </c>
      <c r="J234" s="10">
        <f t="shared" ref="J234:J238" si="145">G234/E234*100</f>
        <v>51.23800007317606</v>
      </c>
      <c r="K234" s="10">
        <f t="shared" ref="K234:K235" si="146">G234/F234*100</f>
        <v>51.23800007317606</v>
      </c>
    </row>
    <row r="235" spans="1:11" ht="23.25" customHeight="1">
      <c r="A235" s="49"/>
      <c r="B235" s="66"/>
      <c r="C235" s="18" t="s">
        <v>2</v>
      </c>
      <c r="D235" s="10">
        <f>D242+D249</f>
        <v>1302.8</v>
      </c>
      <c r="E235" s="10">
        <f t="shared" ref="E235:H236" si="147">E242+E249</f>
        <v>1585.1999999999998</v>
      </c>
      <c r="F235" s="10">
        <f t="shared" si="147"/>
        <v>1585.1999999999998</v>
      </c>
      <c r="G235" s="10">
        <f t="shared" si="147"/>
        <v>812.2</v>
      </c>
      <c r="H235" s="10">
        <f t="shared" si="147"/>
        <v>812.2</v>
      </c>
      <c r="I235" s="10">
        <f t="shared" si="144"/>
        <v>62.342646607307337</v>
      </c>
      <c r="J235" s="10">
        <f t="shared" si="145"/>
        <v>51.236437042644468</v>
      </c>
      <c r="K235" s="10">
        <f t="shared" si="146"/>
        <v>51.236437042644468</v>
      </c>
    </row>
    <row r="236" spans="1:11" ht="41.4">
      <c r="A236" s="49"/>
      <c r="B236" s="66"/>
      <c r="C236" s="18" t="s">
        <v>33</v>
      </c>
      <c r="D236" s="10">
        <f t="shared" ref="D236:H240" si="148">D243+D250</f>
        <v>0</v>
      </c>
      <c r="E236" s="10">
        <f t="shared" si="147"/>
        <v>1585.1999999999998</v>
      </c>
      <c r="F236" s="10"/>
      <c r="G236" s="10">
        <f t="shared" si="147"/>
        <v>812.2</v>
      </c>
      <c r="H236" s="10">
        <f t="shared" si="147"/>
        <v>812.2</v>
      </c>
      <c r="I236" s="10"/>
      <c r="J236" s="10">
        <f t="shared" si="145"/>
        <v>51.236437042644468</v>
      </c>
      <c r="K236" s="10"/>
    </row>
    <row r="237" spans="1:11" ht="30" customHeight="1">
      <c r="A237" s="49"/>
      <c r="B237" s="66"/>
      <c r="C237" s="18" t="s">
        <v>3</v>
      </c>
      <c r="D237" s="10">
        <f t="shared" si="148"/>
        <v>63836</v>
      </c>
      <c r="E237" s="10">
        <f t="shared" si="148"/>
        <v>77675.7</v>
      </c>
      <c r="F237" s="10">
        <f t="shared" si="148"/>
        <v>77675.7</v>
      </c>
      <c r="G237" s="10">
        <f t="shared" si="148"/>
        <v>39799.5</v>
      </c>
      <c r="H237" s="10">
        <f t="shared" si="148"/>
        <v>39799.5</v>
      </c>
      <c r="I237" s="10">
        <f t="shared" ref="I237" si="149">H237/D237*100</f>
        <v>62.34648160912338</v>
      </c>
      <c r="J237" s="10">
        <f t="shared" si="145"/>
        <v>51.238031971388743</v>
      </c>
      <c r="K237" s="10">
        <f t="shared" ref="K237" si="150">G237/F237*100</f>
        <v>51.238031971388743</v>
      </c>
    </row>
    <row r="238" spans="1:11" ht="63" customHeight="1">
      <c r="A238" s="49"/>
      <c r="B238" s="66"/>
      <c r="C238" s="18" t="s">
        <v>34</v>
      </c>
      <c r="D238" s="10">
        <f t="shared" si="148"/>
        <v>0</v>
      </c>
      <c r="E238" s="10">
        <f t="shared" si="148"/>
        <v>77675.7</v>
      </c>
      <c r="F238" s="10"/>
      <c r="G238" s="10">
        <f t="shared" si="148"/>
        <v>39799.5</v>
      </c>
      <c r="H238" s="10">
        <f t="shared" si="148"/>
        <v>39799.5</v>
      </c>
      <c r="I238" s="10"/>
      <c r="J238" s="10">
        <f t="shared" si="145"/>
        <v>51.238031971388743</v>
      </c>
      <c r="K238" s="10"/>
    </row>
    <row r="239" spans="1:11" ht="31.5" customHeight="1">
      <c r="A239" s="49"/>
      <c r="B239" s="66"/>
      <c r="C239" s="18" t="s">
        <v>6</v>
      </c>
      <c r="D239" s="10">
        <f t="shared" si="148"/>
        <v>0</v>
      </c>
      <c r="E239" s="10"/>
      <c r="F239" s="10"/>
      <c r="G239" s="10"/>
      <c r="H239" s="10"/>
      <c r="I239" s="10"/>
      <c r="J239" s="10"/>
      <c r="K239" s="10"/>
    </row>
    <row r="240" spans="1:11" ht="31.5" customHeight="1">
      <c r="A240" s="49"/>
      <c r="B240" s="66"/>
      <c r="C240" s="20" t="s">
        <v>4</v>
      </c>
      <c r="D240" s="10">
        <f t="shared" si="148"/>
        <v>0</v>
      </c>
      <c r="E240" s="10"/>
      <c r="F240" s="10"/>
      <c r="G240" s="10"/>
      <c r="H240" s="10"/>
      <c r="I240" s="10"/>
      <c r="J240" s="10"/>
      <c r="K240" s="10"/>
    </row>
    <row r="241" spans="1:11" ht="18" customHeight="1">
      <c r="A241" s="38" t="s">
        <v>21</v>
      </c>
      <c r="B241" s="40" t="s">
        <v>5</v>
      </c>
      <c r="C241" s="19" t="s">
        <v>1</v>
      </c>
      <c r="D241" s="10">
        <f>D242+D244+D246+D247</f>
        <v>65138.8</v>
      </c>
      <c r="E241" s="10">
        <f>E242+E244</f>
        <v>65138.8</v>
      </c>
      <c r="F241" s="10">
        <f t="shared" ref="F241" si="151">F242+F244</f>
        <v>65138.8</v>
      </c>
      <c r="G241" s="10">
        <f t="shared" ref="G241" si="152">G242+G244</f>
        <v>40611.699999999997</v>
      </c>
      <c r="H241" s="10">
        <f t="shared" ref="H241" si="153">H242+H244+H246+H247</f>
        <v>40611.699999999997</v>
      </c>
      <c r="I241" s="10">
        <f t="shared" ref="I241:I284" si="154">H241/D241*100</f>
        <v>62.346404907674071</v>
      </c>
      <c r="J241" s="10">
        <f t="shared" ref="J241:J284" si="155">G241/E241*100</f>
        <v>62.346404907674071</v>
      </c>
      <c r="K241" s="10">
        <f t="shared" ref="K241:K284" si="156">G241/F241*100</f>
        <v>62.346404907674071</v>
      </c>
    </row>
    <row r="242" spans="1:11" ht="18" customHeight="1">
      <c r="A242" s="38"/>
      <c r="B242" s="40"/>
      <c r="C242" s="18" t="s">
        <v>2</v>
      </c>
      <c r="D242" s="10">
        <v>1302.8</v>
      </c>
      <c r="E242" s="10">
        <v>1302.8</v>
      </c>
      <c r="F242" s="10">
        <v>1302.8</v>
      </c>
      <c r="G242" s="10">
        <v>812.2</v>
      </c>
      <c r="H242" s="10">
        <v>812.2</v>
      </c>
      <c r="I242" s="10">
        <f t="shared" si="154"/>
        <v>62.342646607307337</v>
      </c>
      <c r="J242" s="10">
        <f t="shared" si="155"/>
        <v>62.342646607307337</v>
      </c>
      <c r="K242" s="10">
        <f t="shared" si="156"/>
        <v>62.342646607307337</v>
      </c>
    </row>
    <row r="243" spans="1:11" ht="41.4">
      <c r="A243" s="38"/>
      <c r="B243" s="40"/>
      <c r="C243" s="18" t="s">
        <v>33</v>
      </c>
      <c r="D243" s="10"/>
      <c r="E243" s="10">
        <v>1302.8</v>
      </c>
      <c r="F243" s="10"/>
      <c r="G243" s="10">
        <v>812.2</v>
      </c>
      <c r="H243" s="10">
        <v>812.2</v>
      </c>
      <c r="I243" s="10"/>
      <c r="J243" s="10">
        <f t="shared" si="155"/>
        <v>62.342646607307337</v>
      </c>
      <c r="K243" s="10"/>
    </row>
    <row r="244" spans="1:11" ht="32.25" customHeight="1">
      <c r="A244" s="38"/>
      <c r="B244" s="40"/>
      <c r="C244" s="18" t="s">
        <v>3</v>
      </c>
      <c r="D244" s="10">
        <v>63836</v>
      </c>
      <c r="E244" s="10">
        <v>63836</v>
      </c>
      <c r="F244" s="10">
        <v>63836</v>
      </c>
      <c r="G244" s="10">
        <v>39799.5</v>
      </c>
      <c r="H244" s="10">
        <v>39799.5</v>
      </c>
      <c r="I244" s="10">
        <f t="shared" si="154"/>
        <v>62.34648160912338</v>
      </c>
      <c r="J244" s="10">
        <f t="shared" si="155"/>
        <v>62.34648160912338</v>
      </c>
      <c r="K244" s="10">
        <f t="shared" si="156"/>
        <v>62.34648160912338</v>
      </c>
    </row>
    <row r="245" spans="1:11" ht="55.2">
      <c r="A245" s="38"/>
      <c r="B245" s="40"/>
      <c r="C245" s="18" t="s">
        <v>34</v>
      </c>
      <c r="D245" s="10"/>
      <c r="E245" s="10">
        <v>63836</v>
      </c>
      <c r="F245" s="10"/>
      <c r="G245" s="10">
        <v>39799.5</v>
      </c>
      <c r="H245" s="10">
        <v>39799.5</v>
      </c>
      <c r="I245" s="10"/>
      <c r="J245" s="10">
        <f t="shared" si="155"/>
        <v>62.34648160912338</v>
      </c>
      <c r="K245" s="10"/>
    </row>
    <row r="246" spans="1:11" ht="28.5" customHeight="1">
      <c r="A246" s="38"/>
      <c r="B246" s="40"/>
      <c r="C246" s="18" t="s">
        <v>6</v>
      </c>
      <c r="D246" s="10"/>
      <c r="E246" s="10"/>
      <c r="F246" s="10"/>
      <c r="G246" s="10"/>
      <c r="H246" s="10"/>
      <c r="I246" s="10"/>
      <c r="J246" s="10"/>
      <c r="K246" s="10"/>
    </row>
    <row r="247" spans="1:11" ht="28.5" customHeight="1">
      <c r="A247" s="38"/>
      <c r="B247" s="40"/>
      <c r="C247" s="18" t="s">
        <v>4</v>
      </c>
      <c r="D247" s="10"/>
      <c r="E247" s="10"/>
      <c r="F247" s="10"/>
      <c r="G247" s="10"/>
      <c r="H247" s="10"/>
      <c r="I247" s="10"/>
      <c r="J247" s="10"/>
      <c r="K247" s="10"/>
    </row>
    <row r="248" spans="1:11" ht="28.5" customHeight="1">
      <c r="A248" s="77" t="s">
        <v>110</v>
      </c>
      <c r="B248" s="40" t="s">
        <v>5</v>
      </c>
      <c r="C248" s="19" t="s">
        <v>1</v>
      </c>
      <c r="D248" s="10">
        <f>D249+D251+D253+D254</f>
        <v>0</v>
      </c>
      <c r="E248" s="10">
        <f>E249+E251</f>
        <v>14122.1</v>
      </c>
      <c r="F248" s="10">
        <f t="shared" ref="F248:G248" si="157">F249+F251</f>
        <v>14122.1</v>
      </c>
      <c r="G248" s="10">
        <f t="shared" si="157"/>
        <v>0</v>
      </c>
      <c r="H248" s="10">
        <f t="shared" ref="H248" si="158">H249+H251+H253+H254</f>
        <v>0</v>
      </c>
      <c r="I248" s="10"/>
      <c r="J248" s="10">
        <f t="shared" ref="J248:J252" si="159">G248/E248*100</f>
        <v>0</v>
      </c>
      <c r="K248" s="10">
        <f t="shared" ref="K248:K249" si="160">G248/F248*100</f>
        <v>0</v>
      </c>
    </row>
    <row r="249" spans="1:11" ht="28.5" customHeight="1">
      <c r="A249" s="38"/>
      <c r="B249" s="40"/>
      <c r="C249" s="18" t="s">
        <v>2</v>
      </c>
      <c r="D249" s="10"/>
      <c r="E249" s="10">
        <v>282.39999999999998</v>
      </c>
      <c r="F249" s="10">
        <v>282.39999999999998</v>
      </c>
      <c r="G249" s="10"/>
      <c r="H249" s="10"/>
      <c r="I249" s="10"/>
      <c r="J249" s="10">
        <f t="shared" si="159"/>
        <v>0</v>
      </c>
      <c r="K249" s="10">
        <f t="shared" si="160"/>
        <v>0</v>
      </c>
    </row>
    <row r="250" spans="1:11" ht="28.5" customHeight="1">
      <c r="A250" s="38"/>
      <c r="B250" s="40"/>
      <c r="C250" s="18" t="s">
        <v>33</v>
      </c>
      <c r="D250" s="10"/>
      <c r="E250" s="10">
        <v>282.39999999999998</v>
      </c>
      <c r="F250" s="10"/>
      <c r="G250" s="10"/>
      <c r="H250" s="10"/>
      <c r="I250" s="10"/>
      <c r="J250" s="10">
        <f t="shared" si="159"/>
        <v>0</v>
      </c>
      <c r="K250" s="10"/>
    </row>
    <row r="251" spans="1:11" ht="28.5" customHeight="1">
      <c r="A251" s="38"/>
      <c r="B251" s="40"/>
      <c r="C251" s="18" t="s">
        <v>3</v>
      </c>
      <c r="D251" s="10"/>
      <c r="E251" s="10">
        <v>13839.7</v>
      </c>
      <c r="F251" s="10">
        <v>13839.7</v>
      </c>
      <c r="G251" s="10"/>
      <c r="H251" s="10"/>
      <c r="I251" s="10"/>
      <c r="J251" s="10">
        <f t="shared" si="159"/>
        <v>0</v>
      </c>
      <c r="K251" s="10">
        <f t="shared" ref="K251" si="161">G251/F251*100</f>
        <v>0</v>
      </c>
    </row>
    <row r="252" spans="1:11" ht="28.5" customHeight="1">
      <c r="A252" s="38"/>
      <c r="B252" s="40"/>
      <c r="C252" s="18" t="s">
        <v>34</v>
      </c>
      <c r="D252" s="10"/>
      <c r="E252" s="10">
        <v>13839.7</v>
      </c>
      <c r="F252" s="10"/>
      <c r="G252" s="10"/>
      <c r="H252" s="10"/>
      <c r="I252" s="10"/>
      <c r="J252" s="10">
        <f t="shared" si="159"/>
        <v>0</v>
      </c>
      <c r="K252" s="10"/>
    </row>
    <row r="253" spans="1:11" ht="28.5" customHeight="1">
      <c r="A253" s="38"/>
      <c r="B253" s="40"/>
      <c r="C253" s="18" t="s">
        <v>6</v>
      </c>
      <c r="D253" s="10"/>
      <c r="E253" s="10"/>
      <c r="F253" s="10"/>
      <c r="G253" s="10"/>
      <c r="H253" s="10"/>
      <c r="I253" s="10"/>
      <c r="J253" s="10"/>
      <c r="K253" s="10"/>
    </row>
    <row r="254" spans="1:11" ht="28.5" customHeight="1">
      <c r="A254" s="38"/>
      <c r="B254" s="40"/>
      <c r="C254" s="18" t="s">
        <v>4</v>
      </c>
      <c r="D254" s="10"/>
      <c r="E254" s="10"/>
      <c r="F254" s="10"/>
      <c r="G254" s="10"/>
      <c r="H254" s="10"/>
      <c r="I254" s="10"/>
      <c r="J254" s="10"/>
      <c r="K254" s="10"/>
    </row>
    <row r="255" spans="1:11" ht="21" customHeight="1">
      <c r="A255" s="39" t="s">
        <v>48</v>
      </c>
      <c r="B255" s="38" t="s">
        <v>5</v>
      </c>
      <c r="C255" s="2" t="s">
        <v>1</v>
      </c>
      <c r="D255" s="10">
        <f>D256+D258+D260+D261</f>
        <v>59968.7</v>
      </c>
      <c r="E255" s="10">
        <f>E256+E258</f>
        <v>59968.799999999996</v>
      </c>
      <c r="F255" s="10">
        <f t="shared" ref="F255:G255" si="162">F256+F258</f>
        <v>59968.799999999996</v>
      </c>
      <c r="G255" s="10">
        <f t="shared" si="162"/>
        <v>57601.2</v>
      </c>
      <c r="H255" s="10">
        <f>H256+H258+H261</f>
        <v>57601.2</v>
      </c>
      <c r="I255" s="10">
        <f t="shared" si="154"/>
        <v>96.052107182580244</v>
      </c>
      <c r="J255" s="10">
        <f t="shared" si="155"/>
        <v>96.051947012446476</v>
      </c>
      <c r="K255" s="10">
        <f t="shared" si="156"/>
        <v>96.051947012446476</v>
      </c>
    </row>
    <row r="256" spans="1:11" ht="24" customHeight="1">
      <c r="A256" s="38" t="s">
        <v>47</v>
      </c>
      <c r="B256" s="38"/>
      <c r="C256" s="2" t="s">
        <v>2</v>
      </c>
      <c r="D256" s="10">
        <f>D263+D270+D277+D284</f>
        <v>2485.1000000000004</v>
      </c>
      <c r="E256" s="10">
        <f t="shared" ref="E256:G257" si="163">E263+E270+E277+E284</f>
        <v>2485.1999999999998</v>
      </c>
      <c r="F256" s="10">
        <f t="shared" si="163"/>
        <v>2485.1999999999998</v>
      </c>
      <c r="G256" s="10">
        <f t="shared" si="163"/>
        <v>1617.6999999999998</v>
      </c>
      <c r="H256" s="10">
        <f>H263+H270+H277+H284</f>
        <v>1617.6999999999998</v>
      </c>
      <c r="I256" s="10">
        <f t="shared" si="154"/>
        <v>65.095971993078734</v>
      </c>
      <c r="J256" s="10">
        <f t="shared" si="155"/>
        <v>65.093352647674223</v>
      </c>
      <c r="K256" s="10">
        <f t="shared" si="156"/>
        <v>65.093352647674223</v>
      </c>
    </row>
    <row r="257" spans="1:11" ht="59.25" customHeight="1">
      <c r="A257" s="38"/>
      <c r="B257" s="38"/>
      <c r="C257" s="2" t="s">
        <v>33</v>
      </c>
      <c r="D257" s="10"/>
      <c r="E257" s="10">
        <f t="shared" ref="D257:H261" si="164">E264+E271+E278+E285</f>
        <v>1173.2</v>
      </c>
      <c r="F257" s="10"/>
      <c r="G257" s="10">
        <f t="shared" si="163"/>
        <v>1142.5999999999999</v>
      </c>
      <c r="H257" s="10">
        <f>H264+H271+H278+H285</f>
        <v>1142.5999999999999</v>
      </c>
      <c r="I257" s="10"/>
      <c r="J257" s="10">
        <f t="shared" si="155"/>
        <v>97.391749062393444</v>
      </c>
      <c r="K257" s="10"/>
    </row>
    <row r="258" spans="1:11" ht="28.5" customHeight="1">
      <c r="A258" s="38"/>
      <c r="B258" s="38"/>
      <c r="C258" s="2" t="s">
        <v>3</v>
      </c>
      <c r="D258" s="10">
        <f t="shared" si="164"/>
        <v>57483.6</v>
      </c>
      <c r="E258" s="10">
        <f t="shared" si="164"/>
        <v>57483.6</v>
      </c>
      <c r="F258" s="10">
        <f t="shared" si="164"/>
        <v>57483.6</v>
      </c>
      <c r="G258" s="10">
        <f t="shared" si="164"/>
        <v>55983.5</v>
      </c>
      <c r="H258" s="10">
        <f t="shared" si="164"/>
        <v>55983.5</v>
      </c>
      <c r="I258" s="10">
        <f t="shared" si="154"/>
        <v>97.390386127521595</v>
      </c>
      <c r="J258" s="10">
        <f t="shared" si="155"/>
        <v>97.390386127521595</v>
      </c>
      <c r="K258" s="10">
        <f t="shared" si="156"/>
        <v>97.390386127521595</v>
      </c>
    </row>
    <row r="259" spans="1:11" ht="44.25" customHeight="1">
      <c r="A259" s="38"/>
      <c r="B259" s="38"/>
      <c r="C259" s="2" t="s">
        <v>34</v>
      </c>
      <c r="D259" s="10"/>
      <c r="E259" s="10">
        <f t="shared" si="164"/>
        <v>57483.6</v>
      </c>
      <c r="F259" s="10"/>
      <c r="G259" s="10">
        <f t="shared" si="164"/>
        <v>55983.5</v>
      </c>
      <c r="H259" s="10">
        <f t="shared" si="164"/>
        <v>55983.5</v>
      </c>
      <c r="I259" s="10"/>
      <c r="J259" s="10">
        <f t="shared" si="155"/>
        <v>97.390386127521595</v>
      </c>
      <c r="K259" s="10"/>
    </row>
    <row r="260" spans="1:11" ht="28.5" customHeight="1">
      <c r="A260" s="38"/>
      <c r="B260" s="38"/>
      <c r="C260" s="2" t="s">
        <v>6</v>
      </c>
      <c r="D260" s="10"/>
      <c r="E260" s="10"/>
      <c r="F260" s="10"/>
      <c r="G260" s="10"/>
      <c r="H260" s="10"/>
      <c r="I260" s="10"/>
      <c r="J260" s="10"/>
      <c r="K260" s="10"/>
    </row>
    <row r="261" spans="1:11" ht="28.5" customHeight="1">
      <c r="A261" s="38"/>
      <c r="B261" s="38"/>
      <c r="C261" s="2" t="s">
        <v>4</v>
      </c>
      <c r="D261" s="10">
        <f t="shared" si="164"/>
        <v>0</v>
      </c>
      <c r="E261" s="10"/>
      <c r="F261" s="10"/>
      <c r="G261" s="10"/>
      <c r="H261" s="10">
        <f t="shared" si="164"/>
        <v>0</v>
      </c>
      <c r="I261" s="10"/>
      <c r="J261" s="10"/>
      <c r="K261" s="10"/>
    </row>
    <row r="262" spans="1:11" ht="20.25" customHeight="1">
      <c r="A262" s="42" t="s">
        <v>49</v>
      </c>
      <c r="B262" s="38" t="s">
        <v>5</v>
      </c>
      <c r="C262" s="2" t="s">
        <v>1</v>
      </c>
      <c r="D262" s="10">
        <f>D263+D265+D267+D268</f>
        <v>32050.5</v>
      </c>
      <c r="E262" s="10">
        <f>E263+E265</f>
        <v>32050.5</v>
      </c>
      <c r="F262" s="10">
        <f t="shared" ref="F262:G262" si="165">F263+F265</f>
        <v>32050.5</v>
      </c>
      <c r="G262" s="10">
        <f t="shared" si="165"/>
        <v>32050.5</v>
      </c>
      <c r="H262" s="10">
        <f>H263+H265+H268</f>
        <v>32050.5</v>
      </c>
      <c r="I262" s="10">
        <f t="shared" si="154"/>
        <v>100</v>
      </c>
      <c r="J262" s="10">
        <f t="shared" si="155"/>
        <v>100</v>
      </c>
      <c r="K262" s="10">
        <f t="shared" si="156"/>
        <v>100</v>
      </c>
    </row>
    <row r="263" spans="1:11" ht="18.75" customHeight="1">
      <c r="A263" s="43"/>
      <c r="B263" s="38"/>
      <c r="C263" s="2" t="s">
        <v>2</v>
      </c>
      <c r="D263" s="10">
        <v>641</v>
      </c>
      <c r="E263" s="10">
        <v>641</v>
      </c>
      <c r="F263" s="10">
        <v>641</v>
      </c>
      <c r="G263" s="10">
        <v>641.1</v>
      </c>
      <c r="H263" s="10">
        <v>641.1</v>
      </c>
      <c r="I263" s="10">
        <f t="shared" si="154"/>
        <v>100.01560062402497</v>
      </c>
      <c r="J263" s="10">
        <f t="shared" si="155"/>
        <v>100.01560062402497</v>
      </c>
      <c r="K263" s="10">
        <f t="shared" si="156"/>
        <v>100.01560062402497</v>
      </c>
    </row>
    <row r="264" spans="1:11" ht="69" customHeight="1">
      <c r="A264" s="43"/>
      <c r="B264" s="38"/>
      <c r="C264" s="2" t="s">
        <v>33</v>
      </c>
      <c r="D264" s="10"/>
      <c r="E264" s="10">
        <v>641</v>
      </c>
      <c r="F264" s="10"/>
      <c r="G264" s="10">
        <v>641.1</v>
      </c>
      <c r="H264" s="10">
        <v>641.1</v>
      </c>
      <c r="I264" s="10"/>
      <c r="J264" s="10">
        <f t="shared" si="155"/>
        <v>100.01560062402497</v>
      </c>
      <c r="K264" s="10"/>
    </row>
    <row r="265" spans="1:11" ht="28.5" customHeight="1">
      <c r="A265" s="43"/>
      <c r="B265" s="38"/>
      <c r="C265" s="2" t="s">
        <v>3</v>
      </c>
      <c r="D265" s="10">
        <v>31409.5</v>
      </c>
      <c r="E265" s="10">
        <v>31409.5</v>
      </c>
      <c r="F265" s="10">
        <v>31409.5</v>
      </c>
      <c r="G265" s="10">
        <v>31409.4</v>
      </c>
      <c r="H265" s="10">
        <v>31409.4</v>
      </c>
      <c r="I265" s="10">
        <f t="shared" si="154"/>
        <v>99.999681624986081</v>
      </c>
      <c r="J265" s="10">
        <f t="shared" si="155"/>
        <v>99.999681624986081</v>
      </c>
      <c r="K265" s="10">
        <f t="shared" si="156"/>
        <v>99.999681624986081</v>
      </c>
    </row>
    <row r="266" spans="1:11" ht="28.5" customHeight="1">
      <c r="A266" s="43"/>
      <c r="B266" s="38"/>
      <c r="C266" s="2" t="s">
        <v>34</v>
      </c>
      <c r="D266" s="10"/>
      <c r="E266" s="10">
        <v>31409.5</v>
      </c>
      <c r="F266" s="10"/>
      <c r="G266" s="10">
        <v>31409.4</v>
      </c>
      <c r="H266" s="10">
        <v>31409.4</v>
      </c>
      <c r="I266" s="10"/>
      <c r="J266" s="10">
        <f t="shared" si="155"/>
        <v>99.999681624986081</v>
      </c>
      <c r="K266" s="10"/>
    </row>
    <row r="267" spans="1:11" ht="28.5" customHeight="1">
      <c r="A267" s="43"/>
      <c r="B267" s="38"/>
      <c r="C267" s="2" t="s">
        <v>6</v>
      </c>
      <c r="D267" s="10"/>
      <c r="E267" s="10"/>
      <c r="F267" s="10"/>
      <c r="G267" s="10"/>
      <c r="H267" s="10"/>
      <c r="I267" s="10"/>
      <c r="J267" s="10"/>
      <c r="K267" s="10"/>
    </row>
    <row r="268" spans="1:11" ht="28.5" customHeight="1">
      <c r="A268" s="44"/>
      <c r="B268" s="38"/>
      <c r="C268" s="2" t="s">
        <v>4</v>
      </c>
      <c r="D268" s="10"/>
      <c r="E268" s="10"/>
      <c r="F268" s="10"/>
      <c r="G268" s="10"/>
      <c r="H268" s="10"/>
      <c r="I268" s="10"/>
      <c r="J268" s="10"/>
      <c r="K268" s="10"/>
    </row>
    <row r="269" spans="1:11" ht="28.5" customHeight="1">
      <c r="A269" s="42" t="s">
        <v>50</v>
      </c>
      <c r="B269" s="38" t="s">
        <v>5</v>
      </c>
      <c r="C269" s="2" t="s">
        <v>1</v>
      </c>
      <c r="D269" s="10">
        <f>D270+D272+D274+D275</f>
        <v>23545</v>
      </c>
      <c r="E269" s="10">
        <f>E270+E272</f>
        <v>23545</v>
      </c>
      <c r="F269" s="10">
        <f t="shared" ref="F269:H269" si="166">F270+F272</f>
        <v>23545</v>
      </c>
      <c r="G269" s="10">
        <f t="shared" si="166"/>
        <v>23545</v>
      </c>
      <c r="H269" s="10">
        <f t="shared" si="166"/>
        <v>23545</v>
      </c>
      <c r="I269" s="10">
        <f t="shared" si="154"/>
        <v>100</v>
      </c>
      <c r="J269" s="10">
        <f t="shared" si="155"/>
        <v>100</v>
      </c>
      <c r="K269" s="10">
        <f t="shared" si="156"/>
        <v>100</v>
      </c>
    </row>
    <row r="270" spans="1:11" ht="28.5" customHeight="1">
      <c r="A270" s="43"/>
      <c r="B270" s="38"/>
      <c r="C270" s="2" t="s">
        <v>2</v>
      </c>
      <c r="D270" s="10">
        <v>470.9</v>
      </c>
      <c r="E270" s="10">
        <v>470.9</v>
      </c>
      <c r="F270" s="10">
        <v>470.9</v>
      </c>
      <c r="G270" s="10">
        <v>470.9</v>
      </c>
      <c r="H270" s="10">
        <v>470.9</v>
      </c>
      <c r="I270" s="10">
        <f t="shared" si="154"/>
        <v>100</v>
      </c>
      <c r="J270" s="10">
        <f t="shared" si="155"/>
        <v>100</v>
      </c>
      <c r="K270" s="10">
        <f t="shared" si="156"/>
        <v>100</v>
      </c>
    </row>
    <row r="271" spans="1:11" ht="62.25" customHeight="1">
      <c r="A271" s="43"/>
      <c r="B271" s="38"/>
      <c r="C271" s="2" t="s">
        <v>33</v>
      </c>
      <c r="D271" s="10"/>
      <c r="E271" s="10">
        <v>470.9</v>
      </c>
      <c r="F271" s="10"/>
      <c r="G271" s="10">
        <v>470.9</v>
      </c>
      <c r="H271" s="10">
        <v>470.9</v>
      </c>
      <c r="I271" s="10"/>
      <c r="J271" s="10">
        <f t="shared" si="155"/>
        <v>100</v>
      </c>
      <c r="K271" s="10"/>
    </row>
    <row r="272" spans="1:11" ht="28.5" customHeight="1">
      <c r="A272" s="43"/>
      <c r="B272" s="38"/>
      <c r="C272" s="2" t="s">
        <v>3</v>
      </c>
      <c r="D272" s="10">
        <v>23074.1</v>
      </c>
      <c r="E272" s="10">
        <v>23074.1</v>
      </c>
      <c r="F272" s="10">
        <v>23074.1</v>
      </c>
      <c r="G272" s="10">
        <v>23074.1</v>
      </c>
      <c r="H272" s="10">
        <v>23074.1</v>
      </c>
      <c r="I272" s="10">
        <f t="shared" si="154"/>
        <v>100</v>
      </c>
      <c r="J272" s="10">
        <f t="shared" si="155"/>
        <v>100</v>
      </c>
      <c r="K272" s="10">
        <f t="shared" si="156"/>
        <v>100</v>
      </c>
    </row>
    <row r="273" spans="1:11" ht="58.5" customHeight="1">
      <c r="A273" s="43"/>
      <c r="B273" s="38"/>
      <c r="C273" s="2" t="s">
        <v>34</v>
      </c>
      <c r="D273" s="10"/>
      <c r="E273" s="10">
        <v>23074.1</v>
      </c>
      <c r="F273" s="10"/>
      <c r="G273" s="10">
        <v>23074.1</v>
      </c>
      <c r="H273" s="10">
        <v>23074.1</v>
      </c>
      <c r="I273" s="10"/>
      <c r="J273" s="10">
        <f t="shared" si="155"/>
        <v>100</v>
      </c>
      <c r="K273" s="10"/>
    </row>
    <row r="274" spans="1:11" ht="28.5" customHeight="1">
      <c r="A274" s="43"/>
      <c r="B274" s="38"/>
      <c r="C274" s="2" t="s">
        <v>6</v>
      </c>
      <c r="D274" s="10"/>
      <c r="E274" s="10"/>
      <c r="F274" s="10"/>
      <c r="G274" s="10"/>
      <c r="H274" s="10"/>
      <c r="I274" s="10"/>
      <c r="J274" s="10"/>
      <c r="K274" s="10"/>
    </row>
    <row r="275" spans="1:11" ht="28.5" customHeight="1">
      <c r="A275" s="44"/>
      <c r="B275" s="38"/>
      <c r="C275" s="2" t="s">
        <v>4</v>
      </c>
      <c r="D275" s="10"/>
      <c r="E275" s="10"/>
      <c r="F275" s="10"/>
      <c r="G275" s="10"/>
      <c r="H275" s="10"/>
      <c r="I275" s="10"/>
      <c r="J275" s="10"/>
      <c r="K275" s="10"/>
    </row>
    <row r="276" spans="1:11" ht="28.5" customHeight="1">
      <c r="A276" s="42" t="s">
        <v>51</v>
      </c>
      <c r="B276" s="38" t="s">
        <v>5</v>
      </c>
      <c r="C276" s="2" t="s">
        <v>1</v>
      </c>
      <c r="D276" s="10">
        <f>D277+D279+D281+D282</f>
        <v>3061.2</v>
      </c>
      <c r="E276" s="10">
        <f>E277+E279</f>
        <v>3061.3</v>
      </c>
      <c r="F276" s="10">
        <f t="shared" ref="F276:G276" si="167">F277+F279</f>
        <v>3061.3</v>
      </c>
      <c r="G276" s="10">
        <f t="shared" si="167"/>
        <v>1530.6</v>
      </c>
      <c r="H276" s="10">
        <f t="shared" ref="H276" si="168">H277+H279+H281+H282</f>
        <v>1530.6</v>
      </c>
      <c r="I276" s="10">
        <f t="shared" si="154"/>
        <v>50</v>
      </c>
      <c r="J276" s="10">
        <f t="shared" si="155"/>
        <v>49.998366706954556</v>
      </c>
      <c r="K276" s="10">
        <f t="shared" si="156"/>
        <v>49.998366706954556</v>
      </c>
    </row>
    <row r="277" spans="1:11" ht="28.5" customHeight="1">
      <c r="A277" s="43"/>
      <c r="B277" s="38"/>
      <c r="C277" s="2" t="s">
        <v>2</v>
      </c>
      <c r="D277" s="10">
        <v>61.2</v>
      </c>
      <c r="E277" s="10">
        <v>61.3</v>
      </c>
      <c r="F277" s="10">
        <v>61.3</v>
      </c>
      <c r="G277" s="10">
        <v>30.6</v>
      </c>
      <c r="H277" s="10">
        <v>30.6</v>
      </c>
      <c r="I277" s="10">
        <f t="shared" si="154"/>
        <v>50</v>
      </c>
      <c r="J277" s="10">
        <f t="shared" si="155"/>
        <v>49.918433931484508</v>
      </c>
      <c r="K277" s="10">
        <f t="shared" si="156"/>
        <v>49.918433931484508</v>
      </c>
    </row>
    <row r="278" spans="1:11" ht="63" customHeight="1">
      <c r="A278" s="43"/>
      <c r="B278" s="38"/>
      <c r="C278" s="2" t="s">
        <v>33</v>
      </c>
      <c r="D278" s="10"/>
      <c r="E278" s="10">
        <v>61.3</v>
      </c>
      <c r="F278" s="10"/>
      <c r="G278" s="10">
        <v>30.6</v>
      </c>
      <c r="H278" s="10">
        <v>30.6</v>
      </c>
      <c r="I278" s="10"/>
      <c r="J278" s="10">
        <f t="shared" si="155"/>
        <v>49.918433931484508</v>
      </c>
      <c r="K278" s="10"/>
    </row>
    <row r="279" spans="1:11" ht="37.5" customHeight="1">
      <c r="A279" s="43"/>
      <c r="B279" s="38"/>
      <c r="C279" s="2" t="s">
        <v>3</v>
      </c>
      <c r="D279" s="10">
        <v>3000</v>
      </c>
      <c r="E279" s="10">
        <v>3000</v>
      </c>
      <c r="F279" s="10">
        <v>3000</v>
      </c>
      <c r="G279" s="10">
        <v>1500</v>
      </c>
      <c r="H279" s="10">
        <v>1500</v>
      </c>
      <c r="I279" s="10">
        <f t="shared" si="154"/>
        <v>50</v>
      </c>
      <c r="J279" s="10">
        <f t="shared" si="155"/>
        <v>50</v>
      </c>
      <c r="K279" s="10">
        <f t="shared" si="156"/>
        <v>50</v>
      </c>
    </row>
    <row r="280" spans="1:11" ht="54" customHeight="1">
      <c r="A280" s="43"/>
      <c r="B280" s="38"/>
      <c r="C280" s="2" t="s">
        <v>34</v>
      </c>
      <c r="D280" s="10"/>
      <c r="E280" s="10">
        <v>3000</v>
      </c>
      <c r="F280" s="10"/>
      <c r="G280" s="10">
        <v>1500</v>
      </c>
      <c r="H280" s="10">
        <v>1500</v>
      </c>
      <c r="I280" s="10"/>
      <c r="J280" s="10">
        <f t="shared" si="155"/>
        <v>50</v>
      </c>
      <c r="K280" s="10"/>
    </row>
    <row r="281" spans="1:11" ht="28.5" customHeight="1">
      <c r="A281" s="43"/>
      <c r="B281" s="38"/>
      <c r="C281" s="2" t="s">
        <v>6</v>
      </c>
      <c r="D281" s="10"/>
      <c r="E281" s="10"/>
      <c r="F281" s="10"/>
      <c r="G281" s="10"/>
      <c r="H281" s="10"/>
      <c r="I281" s="10"/>
      <c r="J281" s="10"/>
      <c r="K281" s="10"/>
    </row>
    <row r="282" spans="1:11" ht="31.5" customHeight="1">
      <c r="A282" s="44"/>
      <c r="B282" s="38"/>
      <c r="C282" s="2" t="s">
        <v>4</v>
      </c>
      <c r="D282" s="10"/>
      <c r="E282" s="10"/>
      <c r="F282" s="10"/>
      <c r="G282" s="10"/>
      <c r="H282" s="10"/>
      <c r="I282" s="10"/>
      <c r="J282" s="10"/>
      <c r="K282" s="10"/>
    </row>
    <row r="283" spans="1:11" ht="28.5" customHeight="1">
      <c r="A283" s="42" t="s">
        <v>52</v>
      </c>
      <c r="B283" s="38" t="s">
        <v>5</v>
      </c>
      <c r="C283" s="2" t="s">
        <v>1</v>
      </c>
      <c r="D283" s="10">
        <f>D284+D286+D288+D289</f>
        <v>1312</v>
      </c>
      <c r="E283" s="10">
        <f>E284+E286</f>
        <v>1312</v>
      </c>
      <c r="F283" s="10">
        <f t="shared" ref="F283:G283" si="169">F284+F286</f>
        <v>1312</v>
      </c>
      <c r="G283" s="10">
        <f t="shared" si="169"/>
        <v>475.1</v>
      </c>
      <c r="H283" s="10">
        <f t="shared" ref="H283" si="170">H284+H286+H288+H289</f>
        <v>475.1</v>
      </c>
      <c r="I283" s="10">
        <f t="shared" si="154"/>
        <v>36.211890243902438</v>
      </c>
      <c r="J283" s="10">
        <f t="shared" si="155"/>
        <v>36.211890243902438</v>
      </c>
      <c r="K283" s="10">
        <f t="shared" si="156"/>
        <v>36.211890243902438</v>
      </c>
    </row>
    <row r="284" spans="1:11" ht="28.5" customHeight="1">
      <c r="A284" s="43"/>
      <c r="B284" s="38"/>
      <c r="C284" s="2" t="s">
        <v>2</v>
      </c>
      <c r="D284" s="10">
        <v>1312</v>
      </c>
      <c r="E284" s="10">
        <v>1312</v>
      </c>
      <c r="F284" s="10">
        <v>1312</v>
      </c>
      <c r="G284" s="10">
        <v>475.1</v>
      </c>
      <c r="H284" s="10">
        <v>475.1</v>
      </c>
      <c r="I284" s="10">
        <f t="shared" si="154"/>
        <v>36.211890243902438</v>
      </c>
      <c r="J284" s="10">
        <f t="shared" si="155"/>
        <v>36.211890243902438</v>
      </c>
      <c r="K284" s="10">
        <f t="shared" si="156"/>
        <v>36.211890243902438</v>
      </c>
    </row>
    <row r="285" spans="1:11" ht="28.5" customHeight="1">
      <c r="A285" s="43"/>
      <c r="B285" s="38"/>
      <c r="C285" s="2" t="s">
        <v>33</v>
      </c>
      <c r="D285" s="10"/>
      <c r="E285" s="10"/>
      <c r="F285" s="10"/>
      <c r="G285" s="10"/>
      <c r="H285" s="10"/>
      <c r="I285" s="10"/>
      <c r="J285" s="10"/>
      <c r="K285" s="10"/>
    </row>
    <row r="286" spans="1:11" ht="28.5" customHeight="1">
      <c r="A286" s="43"/>
      <c r="B286" s="38"/>
      <c r="C286" s="2" t="s">
        <v>3</v>
      </c>
      <c r="D286" s="10"/>
      <c r="E286" s="10"/>
      <c r="F286" s="10"/>
      <c r="G286" s="10"/>
      <c r="H286" s="10"/>
      <c r="I286" s="10"/>
      <c r="J286" s="10"/>
      <c r="K286" s="10"/>
    </row>
    <row r="287" spans="1:11" ht="28.5" customHeight="1">
      <c r="A287" s="43"/>
      <c r="B287" s="38"/>
      <c r="C287" s="2" t="s">
        <v>34</v>
      </c>
      <c r="D287" s="10"/>
      <c r="E287" s="10"/>
      <c r="F287" s="10"/>
      <c r="G287" s="10"/>
      <c r="H287" s="10"/>
      <c r="I287" s="10"/>
      <c r="J287" s="10"/>
      <c r="K287" s="10"/>
    </row>
    <row r="288" spans="1:11" ht="28.5" customHeight="1">
      <c r="A288" s="43"/>
      <c r="B288" s="38"/>
      <c r="C288" s="2" t="s">
        <v>6</v>
      </c>
      <c r="D288" s="10"/>
      <c r="E288" s="10"/>
      <c r="F288" s="10"/>
      <c r="G288" s="10"/>
      <c r="H288" s="10"/>
      <c r="I288" s="10"/>
      <c r="J288" s="10"/>
      <c r="K288" s="10"/>
    </row>
    <row r="289" spans="1:11" ht="28.5" customHeight="1">
      <c r="A289" s="44"/>
      <c r="B289" s="38"/>
      <c r="C289" s="2" t="s">
        <v>4</v>
      </c>
      <c r="D289" s="10"/>
      <c r="E289" s="10"/>
      <c r="F289" s="10"/>
      <c r="G289" s="10"/>
      <c r="H289" s="10"/>
      <c r="I289" s="10"/>
      <c r="J289" s="10"/>
      <c r="K289" s="10"/>
    </row>
    <row r="290" spans="1:11" ht="21" customHeight="1">
      <c r="A290" s="60" t="s">
        <v>53</v>
      </c>
      <c r="B290" s="61"/>
      <c r="C290" s="61"/>
      <c r="D290" s="61"/>
      <c r="E290" s="61"/>
      <c r="F290" s="61"/>
      <c r="G290" s="61"/>
      <c r="H290" s="61"/>
      <c r="I290" s="61"/>
      <c r="J290" s="61"/>
      <c r="K290" s="62"/>
    </row>
    <row r="291" spans="1:11" ht="22.5" customHeight="1">
      <c r="A291" s="38" t="s">
        <v>22</v>
      </c>
      <c r="B291" s="38" t="s">
        <v>5</v>
      </c>
      <c r="C291" s="2" t="s">
        <v>1</v>
      </c>
      <c r="D291" s="10">
        <f>D292+D294+D296+D297</f>
        <v>1500</v>
      </c>
      <c r="E291" s="10">
        <f>E292+E294</f>
        <v>1500</v>
      </c>
      <c r="F291" s="10">
        <f t="shared" ref="F291" si="171">F292+F294</f>
        <v>1350</v>
      </c>
      <c r="G291" s="10">
        <f t="shared" ref="G291" si="172">G292+G294</f>
        <v>0</v>
      </c>
      <c r="H291" s="10">
        <f t="shared" ref="H291" si="173">H292+H294+H296+H297</f>
        <v>0</v>
      </c>
      <c r="I291" s="10">
        <f>H291/D291*100</f>
        <v>0</v>
      </c>
      <c r="J291" s="10">
        <f>G291/E291*100</f>
        <v>0</v>
      </c>
      <c r="K291" s="10">
        <f>G291/F291*100</f>
        <v>0</v>
      </c>
    </row>
    <row r="292" spans="1:11" ht="21.75" customHeight="1">
      <c r="A292" s="38"/>
      <c r="B292" s="38"/>
      <c r="C292" s="2" t="s">
        <v>2</v>
      </c>
      <c r="D292" s="10">
        <v>1500</v>
      </c>
      <c r="E292" s="10">
        <v>1500</v>
      </c>
      <c r="F292" s="10">
        <v>1350</v>
      </c>
      <c r="G292" s="10">
        <v>0</v>
      </c>
      <c r="H292" s="10">
        <v>0</v>
      </c>
      <c r="I292" s="10">
        <f t="shared" ref="I292:I329" si="174">H292/D292*100</f>
        <v>0</v>
      </c>
      <c r="J292" s="10">
        <f t="shared" ref="J292:J330" si="175">G292/E292*100</f>
        <v>0</v>
      </c>
      <c r="K292" s="10">
        <f t="shared" ref="K292:K329" si="176">G292/F292*100</f>
        <v>0</v>
      </c>
    </row>
    <row r="293" spans="1:11" ht="41.4">
      <c r="A293" s="38"/>
      <c r="B293" s="38"/>
      <c r="C293" s="2" t="s">
        <v>33</v>
      </c>
      <c r="D293" s="10"/>
      <c r="E293" s="10"/>
      <c r="F293" s="10"/>
      <c r="G293" s="10"/>
      <c r="H293" s="10"/>
      <c r="I293" s="10"/>
      <c r="J293" s="10"/>
      <c r="K293" s="10"/>
    </row>
    <row r="294" spans="1:11" ht="27.6">
      <c r="A294" s="38"/>
      <c r="B294" s="38"/>
      <c r="C294" s="2" t="s">
        <v>3</v>
      </c>
      <c r="D294" s="10"/>
      <c r="E294" s="10"/>
      <c r="F294" s="10"/>
      <c r="G294" s="10"/>
      <c r="H294" s="10"/>
      <c r="I294" s="10"/>
      <c r="J294" s="10"/>
      <c r="K294" s="10"/>
    </row>
    <row r="295" spans="1:11" ht="55.2">
      <c r="A295" s="38"/>
      <c r="B295" s="38"/>
      <c r="C295" s="2" t="s">
        <v>34</v>
      </c>
      <c r="D295" s="10"/>
      <c r="E295" s="10"/>
      <c r="F295" s="10"/>
      <c r="G295" s="10"/>
      <c r="H295" s="10"/>
      <c r="I295" s="10"/>
      <c r="J295" s="10"/>
      <c r="K295" s="10"/>
    </row>
    <row r="296" spans="1:11" ht="27.6">
      <c r="A296" s="38"/>
      <c r="B296" s="38"/>
      <c r="C296" s="2" t="s">
        <v>6</v>
      </c>
      <c r="D296" s="10"/>
      <c r="E296" s="10"/>
      <c r="F296" s="10"/>
      <c r="G296" s="10"/>
      <c r="H296" s="10"/>
      <c r="I296" s="10"/>
      <c r="J296" s="10"/>
      <c r="K296" s="10"/>
    </row>
    <row r="297" spans="1:11" ht="34.5" customHeight="1">
      <c r="A297" s="38"/>
      <c r="B297" s="38"/>
      <c r="C297" s="2" t="s">
        <v>4</v>
      </c>
      <c r="D297" s="10"/>
      <c r="E297" s="10"/>
      <c r="F297" s="10"/>
      <c r="G297" s="10"/>
      <c r="H297" s="10"/>
      <c r="I297" s="10"/>
      <c r="J297" s="10"/>
      <c r="K297" s="10"/>
    </row>
    <row r="298" spans="1:11" ht="23.25" customHeight="1">
      <c r="A298" s="38" t="s">
        <v>23</v>
      </c>
      <c r="B298" s="38" t="s">
        <v>5</v>
      </c>
      <c r="C298" s="2" t="s">
        <v>1</v>
      </c>
      <c r="D298" s="10">
        <f>D299+D301+D303+D304</f>
        <v>3500</v>
      </c>
      <c r="E298" s="10">
        <f>E299+E301</f>
        <v>3500</v>
      </c>
      <c r="F298" s="10">
        <f t="shared" ref="F298" si="177">F299+F301</f>
        <v>3150</v>
      </c>
      <c r="G298" s="10">
        <f t="shared" ref="G298:G299" si="178">G299+G301</f>
        <v>0</v>
      </c>
      <c r="H298" s="10">
        <f t="shared" ref="H298:H299" si="179">H299+H301+H303+H304</f>
        <v>0</v>
      </c>
      <c r="I298" s="10">
        <f t="shared" si="174"/>
        <v>0</v>
      </c>
      <c r="J298" s="10">
        <f t="shared" si="175"/>
        <v>0</v>
      </c>
      <c r="K298" s="10">
        <f t="shared" si="176"/>
        <v>0</v>
      </c>
    </row>
    <row r="299" spans="1:11" ht="23.25" customHeight="1">
      <c r="A299" s="38"/>
      <c r="B299" s="38"/>
      <c r="C299" s="2" t="s">
        <v>2</v>
      </c>
      <c r="D299" s="10">
        <v>3500</v>
      </c>
      <c r="E299" s="10">
        <v>3500</v>
      </c>
      <c r="F299" s="10">
        <v>3150</v>
      </c>
      <c r="G299" s="10">
        <f t="shared" si="178"/>
        <v>0</v>
      </c>
      <c r="H299" s="10">
        <f t="shared" si="179"/>
        <v>0</v>
      </c>
      <c r="I299" s="10">
        <f t="shared" si="174"/>
        <v>0</v>
      </c>
      <c r="J299" s="10">
        <f t="shared" si="175"/>
        <v>0</v>
      </c>
      <c r="K299" s="10">
        <f t="shared" si="176"/>
        <v>0</v>
      </c>
    </row>
    <row r="300" spans="1:11" ht="41.4">
      <c r="A300" s="38"/>
      <c r="B300" s="38"/>
      <c r="C300" s="2" t="s">
        <v>33</v>
      </c>
      <c r="D300" s="10"/>
      <c r="E300" s="10"/>
      <c r="F300" s="10"/>
      <c r="G300" s="10"/>
      <c r="H300" s="10"/>
      <c r="I300" s="10"/>
      <c r="J300" s="10"/>
      <c r="K300" s="10"/>
    </row>
    <row r="301" spans="1:11" ht="35.25" customHeight="1">
      <c r="A301" s="38"/>
      <c r="B301" s="38"/>
      <c r="C301" s="2" t="s">
        <v>3</v>
      </c>
      <c r="D301" s="10"/>
      <c r="E301" s="10"/>
      <c r="F301" s="10"/>
      <c r="G301" s="10"/>
      <c r="H301" s="10"/>
      <c r="I301" s="10"/>
      <c r="J301" s="10"/>
      <c r="K301" s="10"/>
    </row>
    <row r="302" spans="1:11" ht="55.2">
      <c r="A302" s="38"/>
      <c r="B302" s="38"/>
      <c r="C302" s="2" t="s">
        <v>34</v>
      </c>
      <c r="D302" s="10"/>
      <c r="E302" s="10"/>
      <c r="F302" s="10"/>
      <c r="G302" s="10"/>
      <c r="H302" s="10"/>
      <c r="I302" s="10"/>
      <c r="J302" s="10"/>
      <c r="K302" s="10"/>
    </row>
    <row r="303" spans="1:11" ht="27.6">
      <c r="A303" s="38"/>
      <c r="B303" s="38"/>
      <c r="C303" s="2" t="s">
        <v>6</v>
      </c>
      <c r="D303" s="10"/>
      <c r="E303" s="10"/>
      <c r="F303" s="10"/>
      <c r="G303" s="10"/>
      <c r="H303" s="10"/>
      <c r="I303" s="10"/>
      <c r="J303" s="10"/>
      <c r="K303" s="10"/>
    </row>
    <row r="304" spans="1:11" ht="30" customHeight="1">
      <c r="A304" s="38"/>
      <c r="B304" s="38"/>
      <c r="C304" s="2" t="s">
        <v>4</v>
      </c>
      <c r="D304" s="10"/>
      <c r="E304" s="10"/>
      <c r="F304" s="10"/>
      <c r="G304" s="10"/>
      <c r="H304" s="10"/>
      <c r="I304" s="10"/>
      <c r="J304" s="10"/>
      <c r="K304" s="10"/>
    </row>
    <row r="305" spans="1:11" ht="15.75" customHeight="1">
      <c r="A305" s="38" t="s">
        <v>24</v>
      </c>
      <c r="B305" s="38" t="s">
        <v>5</v>
      </c>
      <c r="C305" s="2" t="s">
        <v>1</v>
      </c>
      <c r="D305" s="10">
        <f>D306+D308+D310+D311</f>
        <v>1000</v>
      </c>
      <c r="E305" s="10">
        <f>E306+E308</f>
        <v>1000</v>
      </c>
      <c r="F305" s="10">
        <f t="shared" ref="F305" si="180">F306+F308</f>
        <v>900</v>
      </c>
      <c r="G305" s="10">
        <f t="shared" ref="G305" si="181">G306+G308</f>
        <v>0</v>
      </c>
      <c r="H305" s="10">
        <f t="shared" ref="H305" si="182">H306+H308+H310+H311</f>
        <v>0</v>
      </c>
      <c r="I305" s="10">
        <f t="shared" ref="I305:I306" si="183">H305/D305*100</f>
        <v>0</v>
      </c>
      <c r="J305" s="10">
        <f t="shared" ref="J305:J306" si="184">G305/E305*100</f>
        <v>0</v>
      </c>
      <c r="K305" s="10">
        <f t="shared" ref="K305:K306" si="185">G305/F305*100</f>
        <v>0</v>
      </c>
    </row>
    <row r="306" spans="1:11" ht="19.5" customHeight="1">
      <c r="A306" s="38"/>
      <c r="B306" s="38"/>
      <c r="C306" s="2" t="s">
        <v>2</v>
      </c>
      <c r="D306" s="10">
        <v>1000</v>
      </c>
      <c r="E306" s="10">
        <v>1000</v>
      </c>
      <c r="F306" s="10">
        <v>900</v>
      </c>
      <c r="G306" s="10">
        <v>0</v>
      </c>
      <c r="H306" s="10">
        <v>0</v>
      </c>
      <c r="I306" s="10">
        <f t="shared" si="183"/>
        <v>0</v>
      </c>
      <c r="J306" s="10">
        <f t="shared" si="184"/>
        <v>0</v>
      </c>
      <c r="K306" s="10">
        <f t="shared" si="185"/>
        <v>0</v>
      </c>
    </row>
    <row r="307" spans="1:11" ht="41.4">
      <c r="A307" s="38"/>
      <c r="B307" s="38"/>
      <c r="C307" s="2" t="s">
        <v>33</v>
      </c>
      <c r="D307" s="10"/>
      <c r="E307" s="10"/>
      <c r="F307" s="10"/>
      <c r="G307" s="10"/>
      <c r="H307" s="10"/>
      <c r="I307" s="10"/>
      <c r="J307" s="10"/>
      <c r="K307" s="10"/>
    </row>
    <row r="308" spans="1:11" ht="27.6">
      <c r="A308" s="38"/>
      <c r="B308" s="38"/>
      <c r="C308" s="2" t="s">
        <v>3</v>
      </c>
      <c r="D308" s="10"/>
      <c r="E308" s="10"/>
      <c r="F308" s="10"/>
      <c r="G308" s="10"/>
      <c r="H308" s="10"/>
      <c r="I308" s="10"/>
      <c r="J308" s="10"/>
      <c r="K308" s="10"/>
    </row>
    <row r="309" spans="1:11" ht="55.2">
      <c r="A309" s="38"/>
      <c r="B309" s="38"/>
      <c r="C309" s="2" t="s">
        <v>34</v>
      </c>
      <c r="D309" s="10"/>
      <c r="E309" s="10"/>
      <c r="F309" s="10"/>
      <c r="G309" s="10"/>
      <c r="H309" s="10"/>
      <c r="I309" s="10"/>
      <c r="J309" s="10"/>
      <c r="K309" s="10"/>
    </row>
    <row r="310" spans="1:11" ht="27.6">
      <c r="A310" s="38"/>
      <c r="B310" s="38"/>
      <c r="C310" s="2" t="s">
        <v>6</v>
      </c>
      <c r="D310" s="10"/>
      <c r="E310" s="10"/>
      <c r="F310" s="10"/>
      <c r="G310" s="10"/>
      <c r="H310" s="10"/>
      <c r="I310" s="10"/>
      <c r="J310" s="10"/>
      <c r="K310" s="10"/>
    </row>
    <row r="311" spans="1:11" ht="33.75" customHeight="1">
      <c r="A311" s="38"/>
      <c r="B311" s="38"/>
      <c r="C311" s="2" t="s">
        <v>4</v>
      </c>
      <c r="D311" s="10"/>
      <c r="E311" s="10"/>
      <c r="F311" s="10"/>
      <c r="G311" s="10"/>
      <c r="H311" s="10"/>
      <c r="I311" s="10"/>
      <c r="J311" s="10"/>
      <c r="K311" s="10"/>
    </row>
    <row r="312" spans="1:11" ht="24" customHeight="1">
      <c r="A312" s="38" t="s">
        <v>25</v>
      </c>
      <c r="B312" s="38" t="s">
        <v>30</v>
      </c>
      <c r="C312" s="2" t="s">
        <v>1</v>
      </c>
      <c r="D312" s="10">
        <f>D313+D315</f>
        <v>253</v>
      </c>
      <c r="E312" s="17">
        <f>E313+E315</f>
        <v>227.7</v>
      </c>
      <c r="F312" s="17">
        <f t="shared" ref="F312" si="186">F313+F315</f>
        <v>227.7</v>
      </c>
      <c r="G312" s="17">
        <f t="shared" ref="G312" si="187">G313+G315</f>
        <v>0</v>
      </c>
      <c r="H312" s="17">
        <f t="shared" ref="H312" si="188">H313+H315+H317+H318</f>
        <v>0</v>
      </c>
      <c r="I312" s="10">
        <f t="shared" si="174"/>
        <v>0</v>
      </c>
      <c r="J312" s="10">
        <f t="shared" si="175"/>
        <v>0</v>
      </c>
      <c r="K312" s="10">
        <f t="shared" si="176"/>
        <v>0</v>
      </c>
    </row>
    <row r="313" spans="1:11" ht="24" customHeight="1">
      <c r="A313" s="38"/>
      <c r="B313" s="63"/>
      <c r="C313" s="2" t="s">
        <v>2</v>
      </c>
      <c r="D313" s="10">
        <v>253</v>
      </c>
      <c r="E313" s="17">
        <v>227.7</v>
      </c>
      <c r="F313" s="17">
        <v>227.7</v>
      </c>
      <c r="G313" s="17">
        <v>0</v>
      </c>
      <c r="H313" s="17">
        <v>0</v>
      </c>
      <c r="I313" s="10">
        <f t="shared" si="174"/>
        <v>0</v>
      </c>
      <c r="J313" s="10">
        <f t="shared" si="175"/>
        <v>0</v>
      </c>
      <c r="K313" s="10">
        <f t="shared" si="176"/>
        <v>0</v>
      </c>
    </row>
    <row r="314" spans="1:11" ht="41.4">
      <c r="A314" s="38"/>
      <c r="B314" s="63"/>
      <c r="C314" s="2" t="s">
        <v>33</v>
      </c>
      <c r="D314" s="10"/>
      <c r="E314" s="10"/>
      <c r="F314" s="10"/>
      <c r="G314" s="10"/>
      <c r="H314" s="10"/>
      <c r="I314" s="10"/>
      <c r="J314" s="10"/>
      <c r="K314" s="10"/>
    </row>
    <row r="315" spans="1:11" ht="31.5" customHeight="1">
      <c r="A315" s="38"/>
      <c r="B315" s="63"/>
      <c r="C315" s="2" t="s">
        <v>3</v>
      </c>
      <c r="D315" s="10"/>
      <c r="E315" s="10"/>
      <c r="F315" s="10"/>
      <c r="G315" s="10"/>
      <c r="H315" s="10"/>
      <c r="I315" s="10"/>
      <c r="J315" s="10"/>
      <c r="K315" s="10"/>
    </row>
    <row r="316" spans="1:11" ht="55.2">
      <c r="A316" s="38"/>
      <c r="B316" s="63"/>
      <c r="C316" s="2" t="s">
        <v>34</v>
      </c>
      <c r="D316" s="10"/>
      <c r="E316" s="10"/>
      <c r="F316" s="10"/>
      <c r="G316" s="10"/>
      <c r="H316" s="10"/>
      <c r="I316" s="10"/>
      <c r="J316" s="10"/>
      <c r="K316" s="10"/>
    </row>
    <row r="317" spans="1:11" ht="31.5" customHeight="1">
      <c r="A317" s="38"/>
      <c r="B317" s="63"/>
      <c r="C317" s="2" t="s">
        <v>6</v>
      </c>
      <c r="D317" s="10"/>
      <c r="E317" s="10"/>
      <c r="F317" s="10"/>
      <c r="G317" s="10"/>
      <c r="H317" s="10"/>
      <c r="I317" s="10"/>
      <c r="J317" s="10"/>
      <c r="K317" s="10"/>
    </row>
    <row r="318" spans="1:11" ht="30" customHeight="1">
      <c r="A318" s="38"/>
      <c r="B318" s="63"/>
      <c r="C318" s="2" t="s">
        <v>4</v>
      </c>
      <c r="D318" s="10"/>
      <c r="E318" s="10"/>
      <c r="F318" s="10"/>
      <c r="G318" s="10"/>
      <c r="H318" s="10"/>
      <c r="I318" s="10"/>
      <c r="J318" s="10"/>
      <c r="K318" s="10"/>
    </row>
    <row r="319" spans="1:11" ht="24.75" customHeight="1">
      <c r="A319" s="38" t="s">
        <v>26</v>
      </c>
      <c r="B319" s="38" t="s">
        <v>30</v>
      </c>
      <c r="C319" s="2" t="s">
        <v>1</v>
      </c>
      <c r="D319" s="10">
        <f>D320+D322</f>
        <v>284.2</v>
      </c>
      <c r="E319" s="17">
        <f>E320+E322</f>
        <v>255.8</v>
      </c>
      <c r="F319" s="17">
        <f t="shared" ref="F319:G319" si="189">F320+F322</f>
        <v>255.8</v>
      </c>
      <c r="G319" s="17">
        <f t="shared" si="189"/>
        <v>0</v>
      </c>
      <c r="H319" s="17">
        <f t="shared" ref="H319" si="190">H320+H322+H324+H325</f>
        <v>0</v>
      </c>
      <c r="I319" s="10">
        <f t="shared" ref="I319" si="191">H319/D319*100</f>
        <v>0</v>
      </c>
      <c r="J319" s="10">
        <f t="shared" ref="J319" si="192">G319/E319*100</f>
        <v>0</v>
      </c>
      <c r="K319" s="10">
        <f t="shared" ref="K319" si="193">G319/F319*100</f>
        <v>0</v>
      </c>
    </row>
    <row r="320" spans="1:11" ht="24" customHeight="1">
      <c r="A320" s="38"/>
      <c r="B320" s="63"/>
      <c r="C320" s="2" t="s">
        <v>2</v>
      </c>
      <c r="D320" s="10">
        <v>284.2</v>
      </c>
      <c r="E320" s="10">
        <v>255.8</v>
      </c>
      <c r="F320" s="10">
        <v>255.8</v>
      </c>
      <c r="G320" s="10">
        <v>0</v>
      </c>
      <c r="H320" s="10">
        <v>0</v>
      </c>
      <c r="I320" s="10">
        <f t="shared" si="174"/>
        <v>0</v>
      </c>
      <c r="J320" s="10">
        <f t="shared" si="175"/>
        <v>0</v>
      </c>
      <c r="K320" s="10">
        <f t="shared" si="176"/>
        <v>0</v>
      </c>
    </row>
    <row r="321" spans="1:11" ht="41.4">
      <c r="A321" s="38"/>
      <c r="B321" s="63"/>
      <c r="C321" s="2" t="s">
        <v>33</v>
      </c>
      <c r="D321" s="10"/>
      <c r="E321" s="10"/>
      <c r="F321" s="10"/>
      <c r="G321" s="10"/>
      <c r="H321" s="10"/>
      <c r="I321" s="10"/>
      <c r="J321" s="10"/>
      <c r="K321" s="10"/>
    </row>
    <row r="322" spans="1:11" ht="37.5" customHeight="1">
      <c r="A322" s="38"/>
      <c r="B322" s="63"/>
      <c r="C322" s="2" t="s">
        <v>3</v>
      </c>
      <c r="D322" s="10"/>
      <c r="E322" s="10"/>
      <c r="F322" s="10"/>
      <c r="G322" s="10"/>
      <c r="H322" s="10"/>
      <c r="I322" s="10"/>
      <c r="J322" s="10"/>
      <c r="K322" s="10"/>
    </row>
    <row r="323" spans="1:11" ht="55.2">
      <c r="A323" s="38"/>
      <c r="B323" s="63"/>
      <c r="C323" s="2" t="s">
        <v>34</v>
      </c>
      <c r="D323" s="10"/>
      <c r="E323" s="10"/>
      <c r="F323" s="10"/>
      <c r="G323" s="10"/>
      <c r="H323" s="10"/>
      <c r="I323" s="10"/>
      <c r="J323" s="10"/>
      <c r="K323" s="10"/>
    </row>
    <row r="324" spans="1:11" ht="33" customHeight="1">
      <c r="A324" s="38"/>
      <c r="B324" s="63"/>
      <c r="C324" s="2" t="s">
        <v>6</v>
      </c>
      <c r="D324" s="10"/>
      <c r="E324" s="10"/>
      <c r="F324" s="10"/>
      <c r="G324" s="10"/>
      <c r="H324" s="10"/>
      <c r="I324" s="10"/>
      <c r="J324" s="10"/>
      <c r="K324" s="10"/>
    </row>
    <row r="325" spans="1:11" ht="27.6">
      <c r="A325" s="38"/>
      <c r="B325" s="63"/>
      <c r="C325" s="2" t="s">
        <v>4</v>
      </c>
      <c r="D325" s="10"/>
      <c r="E325" s="10"/>
      <c r="F325" s="10"/>
      <c r="G325" s="10"/>
      <c r="H325" s="10"/>
      <c r="I325" s="10"/>
      <c r="J325" s="10"/>
      <c r="K325" s="10"/>
    </row>
    <row r="326" spans="1:11" ht="22.5" customHeight="1">
      <c r="A326" s="39" t="s">
        <v>111</v>
      </c>
      <c r="B326" s="38" t="s">
        <v>5</v>
      </c>
      <c r="C326" s="2" t="s">
        <v>1</v>
      </c>
      <c r="D326" s="10">
        <f>D327+D329+D331+D332</f>
        <v>77029.3</v>
      </c>
      <c r="E326" s="10">
        <f>E327+E329</f>
        <v>77029.3</v>
      </c>
      <c r="F326" s="10">
        <f t="shared" ref="F326:H326" si="194">F327+F329</f>
        <v>76959.099999999991</v>
      </c>
      <c r="G326" s="10">
        <f t="shared" si="194"/>
        <v>22047.7</v>
      </c>
      <c r="H326" s="10">
        <f t="shared" si="194"/>
        <v>22047.7</v>
      </c>
      <c r="I326" s="10">
        <f t="shared" si="174"/>
        <v>28.62248521017327</v>
      </c>
      <c r="J326" s="10">
        <f t="shared" si="175"/>
        <v>28.62248521017327</v>
      </c>
      <c r="K326" s="10">
        <f t="shared" si="176"/>
        <v>28.648593863493733</v>
      </c>
    </row>
    <row r="327" spans="1:11" ht="22.5" customHeight="1">
      <c r="A327" s="38"/>
      <c r="B327" s="38"/>
      <c r="C327" s="2" t="s">
        <v>2</v>
      </c>
      <c r="D327" s="10">
        <v>4518.1000000000004</v>
      </c>
      <c r="E327" s="10">
        <v>4518.1000000000004</v>
      </c>
      <c r="F327" s="10">
        <v>4447.8999999999996</v>
      </c>
      <c r="G327" s="10">
        <v>1102.4000000000001</v>
      </c>
      <c r="H327" s="10">
        <v>1102.4000000000001</v>
      </c>
      <c r="I327" s="10">
        <f t="shared" si="174"/>
        <v>24.399637015559637</v>
      </c>
      <c r="J327" s="10">
        <f t="shared" si="175"/>
        <v>24.399637015559637</v>
      </c>
      <c r="K327" s="10">
        <f t="shared" si="176"/>
        <v>24.784729872524117</v>
      </c>
    </row>
    <row r="328" spans="1:11" ht="41.4">
      <c r="A328" s="38"/>
      <c r="B328" s="38"/>
      <c r="C328" s="2" t="s">
        <v>33</v>
      </c>
      <c r="D328" s="10"/>
      <c r="E328" s="10">
        <v>3816.4</v>
      </c>
      <c r="F328" s="10"/>
      <c r="G328" s="10">
        <v>1102.4000000000001</v>
      </c>
      <c r="H328" s="10">
        <v>1102.4000000000001</v>
      </c>
      <c r="I328" s="10"/>
      <c r="J328" s="10">
        <f t="shared" si="175"/>
        <v>28.885861020857355</v>
      </c>
      <c r="K328" s="10"/>
    </row>
    <row r="329" spans="1:11" ht="27.6">
      <c r="A329" s="38"/>
      <c r="B329" s="38"/>
      <c r="C329" s="2" t="s">
        <v>3</v>
      </c>
      <c r="D329" s="10">
        <v>72511.199999999997</v>
      </c>
      <c r="E329" s="10">
        <v>72511.199999999997</v>
      </c>
      <c r="F329" s="10">
        <v>72511.199999999997</v>
      </c>
      <c r="G329" s="10">
        <v>20945.3</v>
      </c>
      <c r="H329" s="10">
        <v>20945.3</v>
      </c>
      <c r="I329" s="10">
        <f t="shared" si="174"/>
        <v>28.885606637319476</v>
      </c>
      <c r="J329" s="10">
        <f t="shared" si="175"/>
        <v>28.885606637319476</v>
      </c>
      <c r="K329" s="10">
        <f t="shared" si="176"/>
        <v>28.885606637319476</v>
      </c>
    </row>
    <row r="330" spans="1:11" ht="55.2">
      <c r="A330" s="38"/>
      <c r="B330" s="38"/>
      <c r="C330" s="2" t="s">
        <v>34</v>
      </c>
      <c r="D330" s="10"/>
      <c r="E330" s="10">
        <v>72511.199999999997</v>
      </c>
      <c r="F330" s="10"/>
      <c r="G330" s="10">
        <v>20945.3</v>
      </c>
      <c r="H330" s="10">
        <v>20945.3</v>
      </c>
      <c r="I330" s="10"/>
      <c r="J330" s="10">
        <f t="shared" si="175"/>
        <v>28.885606637319476</v>
      </c>
      <c r="K330" s="10"/>
    </row>
    <row r="331" spans="1:11" ht="27.6">
      <c r="A331" s="38"/>
      <c r="B331" s="38"/>
      <c r="C331" s="2" t="s">
        <v>6</v>
      </c>
      <c r="D331" s="10"/>
      <c r="E331" s="10"/>
      <c r="F331" s="10"/>
      <c r="G331" s="10"/>
      <c r="H331" s="10"/>
      <c r="I331" s="10"/>
      <c r="J331" s="10"/>
      <c r="K331" s="10"/>
    </row>
    <row r="332" spans="1:11" ht="27.6">
      <c r="A332" s="38"/>
      <c r="B332" s="38"/>
      <c r="C332" s="2" t="s">
        <v>4</v>
      </c>
      <c r="D332" s="10"/>
      <c r="E332" s="10"/>
      <c r="F332" s="10"/>
      <c r="G332" s="10"/>
      <c r="H332" s="10"/>
      <c r="I332" s="10"/>
      <c r="J332" s="10"/>
      <c r="K332" s="10"/>
    </row>
    <row r="333" spans="1:11" ht="24.75" customHeight="1">
      <c r="A333" s="52" t="s">
        <v>11</v>
      </c>
      <c r="B333" s="38" t="s">
        <v>5</v>
      </c>
      <c r="C333" s="2" t="s">
        <v>1</v>
      </c>
      <c r="D333" s="10">
        <f>D334+D336+D338+D339</f>
        <v>269468.59999999998</v>
      </c>
      <c r="E333" s="10">
        <f>E334+E336</f>
        <v>269468.59999999998</v>
      </c>
      <c r="F333" s="10">
        <f t="shared" ref="F333:G333" si="195">F334+F336</f>
        <v>269468.59999999998</v>
      </c>
      <c r="G333" s="10">
        <f t="shared" si="195"/>
        <v>269468.59999999998</v>
      </c>
      <c r="H333" s="10">
        <f t="shared" ref="H333" si="196">H334+H336+H338+H339</f>
        <v>269468.59999999998</v>
      </c>
      <c r="I333" s="10">
        <f>H333/D333*100</f>
        <v>100</v>
      </c>
      <c r="J333" s="10">
        <f>G333/E333*100</f>
        <v>100</v>
      </c>
      <c r="K333" s="10">
        <f>G333/F333*100</f>
        <v>100</v>
      </c>
    </row>
    <row r="334" spans="1:11" ht="24.75" customHeight="1">
      <c r="A334" s="52"/>
      <c r="B334" s="38"/>
      <c r="C334" s="2" t="s">
        <v>2</v>
      </c>
      <c r="D334" s="10">
        <v>29641.599999999999</v>
      </c>
      <c r="E334" s="10">
        <v>29641.599999999999</v>
      </c>
      <c r="F334" s="10">
        <v>29641.599999999999</v>
      </c>
      <c r="G334" s="10">
        <v>29641.599999999999</v>
      </c>
      <c r="H334" s="10">
        <v>29641.599999999999</v>
      </c>
      <c r="I334" s="10">
        <f t="shared" ref="I334" si="197">H334/D334*100</f>
        <v>100</v>
      </c>
      <c r="J334" s="10">
        <f t="shared" ref="J334:J337" si="198">G334/E334*100</f>
        <v>100</v>
      </c>
      <c r="K334" s="10">
        <f t="shared" ref="K334" si="199">G334/F334*100</f>
        <v>100</v>
      </c>
    </row>
    <row r="335" spans="1:11" ht="41.4">
      <c r="A335" s="52"/>
      <c r="B335" s="38"/>
      <c r="C335" s="2" t="s">
        <v>33</v>
      </c>
      <c r="D335" s="10"/>
      <c r="E335" s="10">
        <v>29641.599999999999</v>
      </c>
      <c r="F335" s="10"/>
      <c r="G335" s="10">
        <v>29641.599999999999</v>
      </c>
      <c r="H335" s="10">
        <v>29641.599999999999</v>
      </c>
      <c r="I335" s="10"/>
      <c r="J335" s="10">
        <f t="shared" si="198"/>
        <v>100</v>
      </c>
      <c r="K335" s="10"/>
    </row>
    <row r="336" spans="1:11" ht="27.75" customHeight="1">
      <c r="A336" s="52"/>
      <c r="B336" s="38"/>
      <c r="C336" s="2" t="s">
        <v>3</v>
      </c>
      <c r="D336" s="10">
        <v>239827</v>
      </c>
      <c r="E336" s="10">
        <v>239827</v>
      </c>
      <c r="F336" s="10">
        <v>239827</v>
      </c>
      <c r="G336" s="10">
        <v>239827</v>
      </c>
      <c r="H336" s="10">
        <v>239827</v>
      </c>
      <c r="I336" s="10">
        <f t="shared" ref="I336" si="200">H336/D336*100</f>
        <v>100</v>
      </c>
      <c r="J336" s="10">
        <f t="shared" si="198"/>
        <v>100</v>
      </c>
      <c r="K336" s="10">
        <f t="shared" ref="K336" si="201">G336/F336*100</f>
        <v>100</v>
      </c>
    </row>
    <row r="337" spans="1:11" ht="55.2">
      <c r="A337" s="52"/>
      <c r="B337" s="38"/>
      <c r="C337" s="2" t="s">
        <v>34</v>
      </c>
      <c r="D337" s="10"/>
      <c r="E337" s="10">
        <v>239827</v>
      </c>
      <c r="F337" s="10"/>
      <c r="G337" s="10">
        <v>239827</v>
      </c>
      <c r="H337" s="10">
        <v>239827</v>
      </c>
      <c r="I337" s="10"/>
      <c r="J337" s="10">
        <f t="shared" si="198"/>
        <v>100</v>
      </c>
      <c r="K337" s="10"/>
    </row>
    <row r="338" spans="1:11" ht="34.5" customHeight="1">
      <c r="A338" s="52"/>
      <c r="B338" s="38"/>
      <c r="C338" s="2" t="s">
        <v>6</v>
      </c>
      <c r="D338" s="10"/>
      <c r="E338" s="10"/>
      <c r="F338" s="10"/>
      <c r="G338" s="10"/>
      <c r="H338" s="10"/>
      <c r="I338" s="10"/>
      <c r="J338" s="10"/>
      <c r="K338" s="10"/>
    </row>
    <row r="339" spans="1:11" ht="31.5" customHeight="1">
      <c r="A339" s="52"/>
      <c r="B339" s="38"/>
      <c r="C339" s="2" t="s">
        <v>4</v>
      </c>
      <c r="D339" s="10"/>
      <c r="E339" s="10"/>
      <c r="F339" s="10"/>
      <c r="G339" s="10"/>
      <c r="H339" s="10"/>
      <c r="I339" s="10"/>
      <c r="J339" s="10"/>
      <c r="K339" s="10"/>
    </row>
    <row r="340" spans="1:11" ht="22.5" customHeight="1">
      <c r="A340" s="60" t="s">
        <v>53</v>
      </c>
      <c r="B340" s="61"/>
      <c r="C340" s="61"/>
      <c r="D340" s="61"/>
      <c r="E340" s="61"/>
      <c r="F340" s="61"/>
      <c r="G340" s="61"/>
      <c r="H340" s="61"/>
      <c r="I340" s="61"/>
      <c r="J340" s="61"/>
      <c r="K340" s="62"/>
    </row>
    <row r="341" spans="1:11" ht="20.25" customHeight="1">
      <c r="A341" s="38" t="s">
        <v>65</v>
      </c>
      <c r="B341" s="38" t="s">
        <v>5</v>
      </c>
      <c r="C341" s="2" t="s">
        <v>1</v>
      </c>
      <c r="D341" s="10">
        <f>D342+D344+D346+D347</f>
        <v>269468.59999999998</v>
      </c>
      <c r="E341" s="10">
        <f>E342+E344</f>
        <v>269468.59999999998</v>
      </c>
      <c r="F341" s="10">
        <f t="shared" ref="F341" si="202">F342+F344</f>
        <v>269468.59999999998</v>
      </c>
      <c r="G341" s="10">
        <f t="shared" ref="G341" si="203">G342+G344</f>
        <v>269468.59999999998</v>
      </c>
      <c r="H341" s="10">
        <f t="shared" ref="H341" si="204">H342+H344+H346+H347</f>
        <v>269468.59999999998</v>
      </c>
      <c r="I341" s="10">
        <f>H341/D341*100</f>
        <v>100</v>
      </c>
      <c r="J341" s="10">
        <f>G341/E341*100</f>
        <v>100</v>
      </c>
      <c r="K341" s="10">
        <f>G341/F341*100</f>
        <v>100</v>
      </c>
    </row>
    <row r="342" spans="1:11" ht="20.25" customHeight="1">
      <c r="A342" s="38"/>
      <c r="B342" s="38"/>
      <c r="C342" s="2" t="s">
        <v>2</v>
      </c>
      <c r="D342" s="10">
        <v>29641.599999999999</v>
      </c>
      <c r="E342" s="10">
        <v>29641.599999999999</v>
      </c>
      <c r="F342" s="10">
        <v>29641.599999999999</v>
      </c>
      <c r="G342" s="10">
        <v>29641.599999999999</v>
      </c>
      <c r="H342" s="10">
        <v>29641.599999999999</v>
      </c>
      <c r="I342" s="10">
        <f t="shared" ref="I342:I344" si="205">H342/D342*100</f>
        <v>100</v>
      </c>
      <c r="J342" s="10">
        <f t="shared" ref="J342:J345" si="206">G342/E342*100</f>
        <v>100</v>
      </c>
      <c r="K342" s="10">
        <f t="shared" ref="K342:K344" si="207">G342/F342*100</f>
        <v>100</v>
      </c>
    </row>
    <row r="343" spans="1:11" ht="41.4">
      <c r="A343" s="38"/>
      <c r="B343" s="38"/>
      <c r="C343" s="2" t="s">
        <v>33</v>
      </c>
      <c r="D343" s="10"/>
      <c r="E343" s="10">
        <v>29641.599999999999</v>
      </c>
      <c r="F343" s="10"/>
      <c r="G343" s="10">
        <v>29641.599999999999</v>
      </c>
      <c r="H343" s="10">
        <v>29641.599999999999</v>
      </c>
      <c r="I343" s="10"/>
      <c r="J343" s="10">
        <f t="shared" si="206"/>
        <v>100</v>
      </c>
      <c r="K343" s="10"/>
    </row>
    <row r="344" spans="1:11" ht="31.5" customHeight="1">
      <c r="A344" s="38"/>
      <c r="B344" s="38"/>
      <c r="C344" s="2" t="s">
        <v>3</v>
      </c>
      <c r="D344" s="10">
        <v>239827</v>
      </c>
      <c r="E344" s="10">
        <v>239827</v>
      </c>
      <c r="F344" s="10">
        <v>239827</v>
      </c>
      <c r="G344" s="10">
        <v>239827</v>
      </c>
      <c r="H344" s="10">
        <v>239827</v>
      </c>
      <c r="I344" s="10">
        <f t="shared" si="205"/>
        <v>100</v>
      </c>
      <c r="J344" s="10">
        <f t="shared" si="206"/>
        <v>100</v>
      </c>
      <c r="K344" s="10">
        <f t="shared" si="207"/>
        <v>100</v>
      </c>
    </row>
    <row r="345" spans="1:11" ht="55.2">
      <c r="A345" s="38"/>
      <c r="B345" s="38"/>
      <c r="C345" s="2" t="s">
        <v>34</v>
      </c>
      <c r="D345" s="10"/>
      <c r="E345" s="10">
        <v>239827</v>
      </c>
      <c r="F345" s="10"/>
      <c r="G345" s="10">
        <v>239827</v>
      </c>
      <c r="H345" s="10">
        <v>239827</v>
      </c>
      <c r="I345" s="10"/>
      <c r="J345" s="10">
        <f t="shared" si="206"/>
        <v>100</v>
      </c>
      <c r="K345" s="10"/>
    </row>
    <row r="346" spans="1:11" ht="31.5" customHeight="1">
      <c r="A346" s="38"/>
      <c r="B346" s="38"/>
      <c r="C346" s="2" t="s">
        <v>6</v>
      </c>
      <c r="D346" s="10"/>
      <c r="E346" s="10"/>
      <c r="F346" s="10"/>
      <c r="G346" s="10"/>
      <c r="H346" s="10"/>
      <c r="I346" s="10"/>
      <c r="J346" s="10"/>
      <c r="K346" s="10"/>
    </row>
    <row r="347" spans="1:11" ht="29.25" customHeight="1">
      <c r="A347" s="38"/>
      <c r="B347" s="38"/>
      <c r="C347" s="2" t="s">
        <v>4</v>
      </c>
      <c r="D347" s="10"/>
      <c r="E347" s="10"/>
      <c r="F347" s="10"/>
      <c r="G347" s="10"/>
      <c r="H347" s="10"/>
      <c r="I347" s="10"/>
      <c r="J347" s="10"/>
      <c r="K347" s="10"/>
    </row>
    <row r="348" spans="1:11" ht="25.5" customHeight="1">
      <c r="A348" s="48" t="s">
        <v>12</v>
      </c>
      <c r="B348" s="53"/>
      <c r="C348" s="2" t="s">
        <v>1</v>
      </c>
      <c r="D348" s="10">
        <f>D349+D351+D353+D354</f>
        <v>420690.2</v>
      </c>
      <c r="E348" s="10">
        <f>E349+E351</f>
        <v>422059.6</v>
      </c>
      <c r="F348" s="10">
        <f t="shared" ref="F348" si="208">F349+F351</f>
        <v>419702.4</v>
      </c>
      <c r="G348" s="10">
        <f t="shared" ref="G348" si="209">G349+G351</f>
        <v>185020.9</v>
      </c>
      <c r="H348" s="10">
        <f t="shared" ref="H348" si="210">H349+H351+H353+H354</f>
        <v>185020.9</v>
      </c>
      <c r="I348" s="10">
        <f t="shared" ref="I348:I349" si="211">H348/D348*100</f>
        <v>43.980320910731933</v>
      </c>
      <c r="J348" s="10">
        <f t="shared" ref="J348:J349" si="212">G348/E348*100</f>
        <v>43.837623880608334</v>
      </c>
      <c r="K348" s="10">
        <f t="shared" ref="K348:K349" si="213">G348/F348*100</f>
        <v>44.083831781757738</v>
      </c>
    </row>
    <row r="349" spans="1:11" ht="25.5" customHeight="1">
      <c r="A349" s="49"/>
      <c r="B349" s="53"/>
      <c r="C349" s="2" t="s">
        <v>2</v>
      </c>
      <c r="D349" s="10">
        <f>D357+D364</f>
        <v>420690.2</v>
      </c>
      <c r="E349" s="10">
        <f>E357+E364</f>
        <v>422059.6</v>
      </c>
      <c r="F349" s="10">
        <f t="shared" ref="F349:G349" si="214">F357+F364</f>
        <v>419702.4</v>
      </c>
      <c r="G349" s="10">
        <f t="shared" si="214"/>
        <v>185020.9</v>
      </c>
      <c r="H349" s="10">
        <f t="shared" ref="H349" si="215">H357+H364</f>
        <v>185020.9</v>
      </c>
      <c r="I349" s="10">
        <f t="shared" si="211"/>
        <v>43.980320910731933</v>
      </c>
      <c r="J349" s="10">
        <f t="shared" si="212"/>
        <v>43.837623880608334</v>
      </c>
      <c r="K349" s="10">
        <f t="shared" si="213"/>
        <v>44.083831781757738</v>
      </c>
    </row>
    <row r="350" spans="1:11" ht="41.4">
      <c r="A350" s="49"/>
      <c r="B350" s="53"/>
      <c r="C350" s="2" t="s">
        <v>33</v>
      </c>
      <c r="D350" s="10"/>
      <c r="E350" s="10"/>
      <c r="F350" s="10"/>
      <c r="G350" s="10"/>
      <c r="H350" s="10"/>
      <c r="I350" s="10"/>
      <c r="J350" s="10"/>
      <c r="K350" s="10"/>
    </row>
    <row r="351" spans="1:11" ht="32.25" customHeight="1">
      <c r="A351" s="49"/>
      <c r="B351" s="53"/>
      <c r="C351" s="2" t="s">
        <v>3</v>
      </c>
      <c r="D351" s="10"/>
      <c r="E351" s="10"/>
      <c r="F351" s="10"/>
      <c r="G351" s="10"/>
      <c r="H351" s="10"/>
      <c r="I351" s="10"/>
      <c r="J351" s="10"/>
      <c r="K351" s="10"/>
    </row>
    <row r="352" spans="1:11" ht="55.2">
      <c r="A352" s="49"/>
      <c r="B352" s="53"/>
      <c r="C352" s="2" t="s">
        <v>34</v>
      </c>
      <c r="D352" s="10"/>
      <c r="E352" s="10"/>
      <c r="F352" s="10"/>
      <c r="G352" s="10"/>
      <c r="H352" s="10"/>
      <c r="I352" s="10"/>
      <c r="J352" s="10"/>
      <c r="K352" s="10"/>
    </row>
    <row r="353" spans="1:11" ht="32.25" customHeight="1">
      <c r="A353" s="49"/>
      <c r="B353" s="53"/>
      <c r="C353" s="2" t="s">
        <v>6</v>
      </c>
      <c r="D353" s="10"/>
      <c r="E353" s="10"/>
      <c r="F353" s="10"/>
      <c r="G353" s="10"/>
      <c r="H353" s="10"/>
      <c r="I353" s="10"/>
      <c r="J353" s="10"/>
      <c r="K353" s="10"/>
    </row>
    <row r="354" spans="1:11" ht="32.25" customHeight="1">
      <c r="A354" s="49"/>
      <c r="B354" s="53"/>
      <c r="C354" s="2" t="s">
        <v>4</v>
      </c>
      <c r="D354" s="10"/>
      <c r="E354" s="10"/>
      <c r="F354" s="10"/>
      <c r="G354" s="10"/>
      <c r="H354" s="10"/>
      <c r="I354" s="10"/>
      <c r="J354" s="10"/>
      <c r="K354" s="10"/>
    </row>
    <row r="355" spans="1:11" ht="22.5" customHeight="1">
      <c r="A355" s="49"/>
      <c r="B355" s="78" t="s">
        <v>8</v>
      </c>
      <c r="C355" s="79"/>
      <c r="D355" s="79"/>
      <c r="E355" s="79"/>
      <c r="F355" s="79"/>
      <c r="G355" s="79"/>
      <c r="H355" s="79"/>
      <c r="I355" s="79"/>
      <c r="J355" s="79"/>
      <c r="K355" s="80"/>
    </row>
    <row r="356" spans="1:11" ht="21.75" customHeight="1">
      <c r="A356" s="49"/>
      <c r="B356" s="38" t="s">
        <v>5</v>
      </c>
      <c r="C356" s="2" t="s">
        <v>1</v>
      </c>
      <c r="D356" s="10">
        <f>D357+D359+D361+D362</f>
        <v>68270.7</v>
      </c>
      <c r="E356" s="10">
        <f>E357+E359</f>
        <v>69640.100000000006</v>
      </c>
      <c r="F356" s="10">
        <f t="shared" ref="F356" si="216">F357+F359</f>
        <v>67282.899999999994</v>
      </c>
      <c r="G356" s="10">
        <f t="shared" ref="G356" si="217">G357+G359</f>
        <v>28698.400000000001</v>
      </c>
      <c r="H356" s="10">
        <f t="shared" ref="H356" si="218">H357+H359+H361+H362</f>
        <v>28698.400000000001</v>
      </c>
      <c r="I356" s="10">
        <f>H356/D356*100</f>
        <v>42.036188291609726</v>
      </c>
      <c r="J356" s="10">
        <f>G356/E356*100</f>
        <v>41.209590451478384</v>
      </c>
      <c r="K356" s="10">
        <f>G356/F356*100</f>
        <v>42.65333390802121</v>
      </c>
    </row>
    <row r="357" spans="1:11" ht="23.25" customHeight="1">
      <c r="A357" s="49"/>
      <c r="B357" s="38"/>
      <c r="C357" s="2" t="s">
        <v>2</v>
      </c>
      <c r="D357" s="10">
        <f>D372+D379+D386+D393+D407</f>
        <v>68270.7</v>
      </c>
      <c r="E357" s="10">
        <f>E372+E379+E386+E393+E407</f>
        <v>69640.100000000006</v>
      </c>
      <c r="F357" s="10">
        <f t="shared" ref="F357:H357" si="219">F372+F379+F386+F393+F407</f>
        <v>67282.899999999994</v>
      </c>
      <c r="G357" s="10">
        <f t="shared" si="219"/>
        <v>28698.400000000001</v>
      </c>
      <c r="H357" s="10">
        <f t="shared" si="219"/>
        <v>28698.400000000001</v>
      </c>
      <c r="I357" s="10">
        <f t="shared" ref="I357:K364" si="220">H357/D357*100</f>
        <v>42.036188291609726</v>
      </c>
      <c r="J357" s="10">
        <f t="shared" ref="J357" si="221">G357/E357*100</f>
        <v>41.209590451478384</v>
      </c>
      <c r="K357" s="10">
        <f t="shared" ref="K357" si="222">G357/F357*100</f>
        <v>42.65333390802121</v>
      </c>
    </row>
    <row r="358" spans="1:11" ht="41.4">
      <c r="A358" s="49"/>
      <c r="B358" s="38"/>
      <c r="C358" s="2" t="s">
        <v>33</v>
      </c>
      <c r="D358" s="10"/>
      <c r="E358" s="10"/>
      <c r="F358" s="10"/>
      <c r="G358" s="10"/>
      <c r="H358" s="10"/>
      <c r="I358" s="10"/>
      <c r="J358" s="10"/>
      <c r="K358" s="10"/>
    </row>
    <row r="359" spans="1:11" ht="34.5" customHeight="1">
      <c r="A359" s="49"/>
      <c r="B359" s="38"/>
      <c r="C359" s="2" t="s">
        <v>3</v>
      </c>
      <c r="D359" s="10"/>
      <c r="E359" s="10"/>
      <c r="F359" s="10"/>
      <c r="G359" s="10"/>
      <c r="H359" s="10"/>
      <c r="I359" s="10"/>
      <c r="J359" s="10"/>
      <c r="K359" s="10"/>
    </row>
    <row r="360" spans="1:11" ht="55.2">
      <c r="A360" s="49"/>
      <c r="B360" s="38"/>
      <c r="C360" s="2" t="s">
        <v>34</v>
      </c>
      <c r="D360" s="10"/>
      <c r="E360" s="10"/>
      <c r="F360" s="10"/>
      <c r="G360" s="10"/>
      <c r="H360" s="10"/>
      <c r="I360" s="10"/>
      <c r="J360" s="10"/>
      <c r="K360" s="10"/>
    </row>
    <row r="361" spans="1:11" ht="27.6">
      <c r="A361" s="49"/>
      <c r="B361" s="38"/>
      <c r="C361" s="2" t="s">
        <v>6</v>
      </c>
      <c r="D361" s="10"/>
      <c r="E361" s="10"/>
      <c r="F361" s="10"/>
      <c r="G361" s="10"/>
      <c r="H361" s="10"/>
      <c r="I361" s="10"/>
      <c r="J361" s="10"/>
      <c r="K361" s="10"/>
    </row>
    <row r="362" spans="1:11" ht="27.6">
      <c r="A362" s="49"/>
      <c r="B362" s="38"/>
      <c r="C362" s="2" t="s">
        <v>4</v>
      </c>
      <c r="D362" s="10"/>
      <c r="E362" s="10"/>
      <c r="F362" s="10"/>
      <c r="G362" s="10"/>
      <c r="H362" s="10"/>
      <c r="I362" s="10"/>
      <c r="J362" s="10"/>
      <c r="K362" s="10"/>
    </row>
    <row r="363" spans="1:11" ht="21.75" customHeight="1">
      <c r="A363" s="49"/>
      <c r="B363" s="38" t="s">
        <v>30</v>
      </c>
      <c r="C363" s="2" t="s">
        <v>1</v>
      </c>
      <c r="D363" s="10">
        <f>D364+D366+D368+D369</f>
        <v>352419.5</v>
      </c>
      <c r="E363" s="10">
        <f>E364+E366+E368+E369</f>
        <v>352419.5</v>
      </c>
      <c r="F363" s="10">
        <f t="shared" ref="F363:H363" si="223">F364+F366+F368+F369</f>
        <v>352419.5</v>
      </c>
      <c r="G363" s="10">
        <f t="shared" si="223"/>
        <v>156322.5</v>
      </c>
      <c r="H363" s="10">
        <f t="shared" si="223"/>
        <v>156322.5</v>
      </c>
      <c r="I363" s="10">
        <f t="shared" si="220"/>
        <v>44.356938251146715</v>
      </c>
      <c r="J363" s="10">
        <f t="shared" si="220"/>
        <v>1.2586402923546146E-2</v>
      </c>
      <c r="K363" s="10">
        <f t="shared" si="220"/>
        <v>3.5714263607848443E-6</v>
      </c>
    </row>
    <row r="364" spans="1:11" ht="24" customHeight="1">
      <c r="A364" s="49"/>
      <c r="B364" s="63"/>
      <c r="C364" s="2" t="s">
        <v>2</v>
      </c>
      <c r="D364" s="10">
        <f>D400</f>
        <v>352419.5</v>
      </c>
      <c r="E364" s="10">
        <f>E400</f>
        <v>352419.5</v>
      </c>
      <c r="F364" s="10">
        <f>F400</f>
        <v>352419.5</v>
      </c>
      <c r="G364" s="10">
        <f t="shared" ref="G364:H364" si="224">G400</f>
        <v>156322.5</v>
      </c>
      <c r="H364" s="10">
        <f t="shared" si="224"/>
        <v>156322.5</v>
      </c>
      <c r="I364" s="10">
        <f t="shared" si="220"/>
        <v>44.356938251146715</v>
      </c>
      <c r="J364" s="10"/>
      <c r="K364" s="10"/>
    </row>
    <row r="365" spans="1:11" ht="41.4">
      <c r="A365" s="49"/>
      <c r="B365" s="63"/>
      <c r="C365" s="2" t="s">
        <v>33</v>
      </c>
      <c r="D365" s="10"/>
      <c r="E365" s="10"/>
      <c r="F365" s="10"/>
      <c r="G365" s="10"/>
      <c r="H365" s="10"/>
      <c r="I365" s="10"/>
      <c r="J365" s="10"/>
      <c r="K365" s="10"/>
    </row>
    <row r="366" spans="1:11" ht="32.25" customHeight="1">
      <c r="A366" s="49"/>
      <c r="B366" s="63"/>
      <c r="C366" s="2" t="s">
        <v>3</v>
      </c>
      <c r="D366" s="10"/>
      <c r="E366" s="10"/>
      <c r="F366" s="10"/>
      <c r="G366" s="10"/>
      <c r="H366" s="10"/>
      <c r="I366" s="10"/>
      <c r="J366" s="10"/>
      <c r="K366" s="10"/>
    </row>
    <row r="367" spans="1:11" ht="55.2">
      <c r="A367" s="49"/>
      <c r="B367" s="63"/>
      <c r="C367" s="2" t="s">
        <v>34</v>
      </c>
      <c r="D367" s="10"/>
      <c r="E367" s="10"/>
      <c r="F367" s="10"/>
      <c r="G367" s="10"/>
      <c r="H367" s="10"/>
      <c r="I367" s="10"/>
      <c r="J367" s="10"/>
      <c r="K367" s="10"/>
    </row>
    <row r="368" spans="1:11" ht="27.6">
      <c r="A368" s="49"/>
      <c r="B368" s="63"/>
      <c r="C368" s="2" t="s">
        <v>6</v>
      </c>
      <c r="D368" s="10"/>
      <c r="E368" s="10"/>
      <c r="F368" s="10"/>
      <c r="G368" s="10"/>
      <c r="H368" s="10"/>
      <c r="I368" s="10"/>
      <c r="J368" s="10"/>
      <c r="K368" s="10"/>
    </row>
    <row r="369" spans="1:11" ht="27.6">
      <c r="A369" s="50"/>
      <c r="B369" s="63"/>
      <c r="C369" s="2" t="s">
        <v>4</v>
      </c>
      <c r="D369" s="10"/>
      <c r="E369" s="10"/>
      <c r="F369" s="10"/>
      <c r="G369" s="10"/>
      <c r="H369" s="10"/>
      <c r="I369" s="10"/>
      <c r="J369" s="10"/>
      <c r="K369" s="10"/>
    </row>
    <row r="370" spans="1:11" ht="22.5" customHeight="1">
      <c r="A370" s="60" t="s">
        <v>53</v>
      </c>
      <c r="B370" s="61"/>
      <c r="C370" s="61"/>
      <c r="D370" s="61"/>
      <c r="E370" s="61"/>
      <c r="F370" s="61"/>
      <c r="G370" s="61"/>
      <c r="H370" s="61"/>
      <c r="I370" s="61"/>
      <c r="J370" s="61"/>
      <c r="K370" s="62"/>
    </row>
    <row r="371" spans="1:11" ht="23.25" customHeight="1">
      <c r="A371" s="38" t="s">
        <v>14</v>
      </c>
      <c r="B371" s="38" t="s">
        <v>5</v>
      </c>
      <c r="C371" s="2" t="s">
        <v>1</v>
      </c>
      <c r="D371" s="10">
        <f>D372+D374+D376+D377</f>
        <v>14085.7</v>
      </c>
      <c r="E371" s="10">
        <f>E372+E374</f>
        <v>15455.1</v>
      </c>
      <c r="F371" s="10">
        <f t="shared" ref="F371" si="225">F372+F374</f>
        <v>15044.9</v>
      </c>
      <c r="G371" s="10">
        <f t="shared" ref="G371" si="226">G372+G374</f>
        <v>6770.8</v>
      </c>
      <c r="H371" s="10">
        <f t="shared" ref="H371" si="227">H372+H374+H376+H377</f>
        <v>6770.8</v>
      </c>
      <c r="I371" s="10">
        <f>H371/D371*100</f>
        <v>48.068608588852527</v>
      </c>
      <c r="J371" s="10">
        <f>G371/E371*100</f>
        <v>43.809486836060593</v>
      </c>
      <c r="K371" s="10">
        <f>G371/F371*100</f>
        <v>45.003954828546554</v>
      </c>
    </row>
    <row r="372" spans="1:11" ht="23.25" customHeight="1">
      <c r="A372" s="38"/>
      <c r="B372" s="38"/>
      <c r="C372" s="2" t="s">
        <v>2</v>
      </c>
      <c r="D372" s="10">
        <v>14085.7</v>
      </c>
      <c r="E372" s="10">
        <v>15455.1</v>
      </c>
      <c r="F372" s="10">
        <v>15044.9</v>
      </c>
      <c r="G372" s="10">
        <v>6770.8</v>
      </c>
      <c r="H372" s="10">
        <v>6770.8</v>
      </c>
      <c r="I372" s="10">
        <f t="shared" ref="I372:I407" si="228">H372/D372*100</f>
        <v>48.068608588852527</v>
      </c>
      <c r="J372" s="10">
        <f t="shared" ref="J372:J407" si="229">G372/E372*100</f>
        <v>43.809486836060593</v>
      </c>
      <c r="K372" s="10">
        <f t="shared" ref="K372:K407" si="230">G372/F372*100</f>
        <v>45.003954828546554</v>
      </c>
    </row>
    <row r="373" spans="1:11" ht="41.4">
      <c r="A373" s="38"/>
      <c r="B373" s="38"/>
      <c r="C373" s="2" t="s">
        <v>33</v>
      </c>
      <c r="D373" s="10"/>
      <c r="E373" s="10"/>
      <c r="F373" s="10"/>
      <c r="G373" s="10"/>
      <c r="H373" s="10"/>
      <c r="I373" s="10"/>
      <c r="J373" s="10"/>
      <c r="K373" s="10"/>
    </row>
    <row r="374" spans="1:11" ht="27.6">
      <c r="A374" s="38"/>
      <c r="B374" s="38"/>
      <c r="C374" s="2" t="s">
        <v>3</v>
      </c>
      <c r="D374" s="10"/>
      <c r="E374" s="10"/>
      <c r="F374" s="10"/>
      <c r="G374" s="10"/>
      <c r="H374" s="10"/>
      <c r="I374" s="10"/>
      <c r="J374" s="10"/>
      <c r="K374" s="10"/>
    </row>
    <row r="375" spans="1:11" ht="55.2">
      <c r="A375" s="38"/>
      <c r="B375" s="38"/>
      <c r="C375" s="2" t="s">
        <v>34</v>
      </c>
      <c r="D375" s="10"/>
      <c r="E375" s="10"/>
      <c r="F375" s="10"/>
      <c r="G375" s="10"/>
      <c r="H375" s="10"/>
      <c r="I375" s="10"/>
      <c r="J375" s="10"/>
      <c r="K375" s="10"/>
    </row>
    <row r="376" spans="1:11" ht="27.6">
      <c r="A376" s="38"/>
      <c r="B376" s="38"/>
      <c r="C376" s="2" t="s">
        <v>6</v>
      </c>
      <c r="D376" s="10"/>
      <c r="E376" s="10"/>
      <c r="F376" s="10"/>
      <c r="G376" s="10"/>
      <c r="H376" s="10"/>
      <c r="I376" s="10"/>
      <c r="J376" s="10"/>
      <c r="K376" s="10"/>
    </row>
    <row r="377" spans="1:11" ht="27.6">
      <c r="A377" s="38"/>
      <c r="B377" s="38"/>
      <c r="C377" s="2" t="s">
        <v>4</v>
      </c>
      <c r="D377" s="10"/>
      <c r="E377" s="10"/>
      <c r="F377" s="10"/>
      <c r="G377" s="10"/>
      <c r="H377" s="10"/>
      <c r="I377" s="10"/>
      <c r="J377" s="10"/>
      <c r="K377" s="10"/>
    </row>
    <row r="378" spans="1:11" ht="23.25" customHeight="1">
      <c r="A378" s="38" t="s">
        <v>13</v>
      </c>
      <c r="B378" s="38" t="s">
        <v>5</v>
      </c>
      <c r="C378" s="2" t="s">
        <v>1</v>
      </c>
      <c r="D378" s="10">
        <f>D379+D381+D383+D384</f>
        <v>32660</v>
      </c>
      <c r="E378" s="10">
        <f>E379+E381</f>
        <v>32660</v>
      </c>
      <c r="F378" s="10">
        <f t="shared" ref="F378" si="231">F379+F381</f>
        <v>31834.5</v>
      </c>
      <c r="G378" s="10">
        <f t="shared" ref="G378" si="232">G379+G381</f>
        <v>14956.4</v>
      </c>
      <c r="H378" s="10">
        <f t="shared" ref="H378" si="233">H379+H381+H383+H384</f>
        <v>14956.4</v>
      </c>
      <c r="I378" s="10">
        <f t="shared" si="228"/>
        <v>45.794243723208815</v>
      </c>
      <c r="J378" s="10">
        <f t="shared" si="229"/>
        <v>45.794243723208815</v>
      </c>
      <c r="K378" s="10">
        <f t="shared" si="230"/>
        <v>46.981733653740434</v>
      </c>
    </row>
    <row r="379" spans="1:11" ht="27" customHeight="1">
      <c r="A379" s="38"/>
      <c r="B379" s="38"/>
      <c r="C379" s="2" t="s">
        <v>2</v>
      </c>
      <c r="D379" s="10">
        <v>32660</v>
      </c>
      <c r="E379" s="10">
        <v>32660</v>
      </c>
      <c r="F379" s="10">
        <v>31834.5</v>
      </c>
      <c r="G379" s="10">
        <v>14956.4</v>
      </c>
      <c r="H379" s="10">
        <v>14956.4</v>
      </c>
      <c r="I379" s="10">
        <f t="shared" si="228"/>
        <v>45.794243723208815</v>
      </c>
      <c r="J379" s="10">
        <f t="shared" si="229"/>
        <v>45.794243723208815</v>
      </c>
      <c r="K379" s="10">
        <f t="shared" si="230"/>
        <v>46.981733653740434</v>
      </c>
    </row>
    <row r="380" spans="1:11" ht="41.4">
      <c r="A380" s="38"/>
      <c r="B380" s="38"/>
      <c r="C380" s="2" t="s">
        <v>33</v>
      </c>
      <c r="D380" s="10"/>
      <c r="E380" s="10"/>
      <c r="F380" s="10"/>
      <c r="G380" s="10"/>
      <c r="H380" s="10"/>
      <c r="I380" s="10"/>
      <c r="J380" s="10"/>
      <c r="K380" s="10"/>
    </row>
    <row r="381" spans="1:11" ht="32.25" customHeight="1">
      <c r="A381" s="38"/>
      <c r="B381" s="38"/>
      <c r="C381" s="2" t="s">
        <v>3</v>
      </c>
      <c r="D381" s="10"/>
      <c r="E381" s="10"/>
      <c r="F381" s="10"/>
      <c r="G381" s="10"/>
      <c r="H381" s="10"/>
      <c r="I381" s="10"/>
      <c r="J381" s="10"/>
      <c r="K381" s="10"/>
    </row>
    <row r="382" spans="1:11" ht="55.2">
      <c r="A382" s="38"/>
      <c r="B382" s="38"/>
      <c r="C382" s="2" t="s">
        <v>34</v>
      </c>
      <c r="D382" s="10"/>
      <c r="E382" s="10"/>
      <c r="F382" s="10"/>
      <c r="G382" s="10"/>
      <c r="H382" s="10"/>
      <c r="I382" s="10"/>
      <c r="J382" s="10"/>
      <c r="K382" s="10"/>
    </row>
    <row r="383" spans="1:11" ht="32.25" customHeight="1">
      <c r="A383" s="38"/>
      <c r="B383" s="38"/>
      <c r="C383" s="2" t="s">
        <v>6</v>
      </c>
      <c r="D383" s="10"/>
      <c r="E383" s="10"/>
      <c r="F383" s="10"/>
      <c r="G383" s="10"/>
      <c r="H383" s="10"/>
      <c r="I383" s="10"/>
      <c r="J383" s="10"/>
      <c r="K383" s="10"/>
    </row>
    <row r="384" spans="1:11" ht="33" customHeight="1">
      <c r="A384" s="38"/>
      <c r="B384" s="38"/>
      <c r="C384" s="2" t="s">
        <v>4</v>
      </c>
      <c r="D384" s="10"/>
      <c r="E384" s="10"/>
      <c r="F384" s="10"/>
      <c r="G384" s="10"/>
      <c r="H384" s="10"/>
      <c r="I384" s="10"/>
      <c r="J384" s="10"/>
      <c r="K384" s="10"/>
    </row>
    <row r="385" spans="1:11" ht="23.25" customHeight="1">
      <c r="A385" s="38" t="s">
        <v>15</v>
      </c>
      <c r="B385" s="38" t="s">
        <v>5</v>
      </c>
      <c r="C385" s="2" t="s">
        <v>1</v>
      </c>
      <c r="D385" s="10">
        <f>D386+D388+D390+D391</f>
        <v>5525</v>
      </c>
      <c r="E385" s="10">
        <f>E386+E388</f>
        <v>5525</v>
      </c>
      <c r="F385" s="10">
        <f t="shared" ref="F385" si="234">F386+F388</f>
        <v>5003.5</v>
      </c>
      <c r="G385" s="10">
        <f t="shared" ref="G385" si="235">G386+G388</f>
        <v>4982.8</v>
      </c>
      <c r="H385" s="10">
        <f t="shared" ref="H385" si="236">H386+H388+H390+H391</f>
        <v>4982.8</v>
      </c>
      <c r="I385" s="10">
        <f t="shared" si="228"/>
        <v>90.186425339366522</v>
      </c>
      <c r="J385" s="10">
        <f t="shared" si="229"/>
        <v>90.186425339366522</v>
      </c>
      <c r="K385" s="10">
        <f t="shared" si="230"/>
        <v>99.586289597281905</v>
      </c>
    </row>
    <row r="386" spans="1:11" ht="24.75" customHeight="1">
      <c r="A386" s="38"/>
      <c r="B386" s="38"/>
      <c r="C386" s="2" t="s">
        <v>2</v>
      </c>
      <c r="D386" s="10">
        <v>5525</v>
      </c>
      <c r="E386" s="10">
        <v>5525</v>
      </c>
      <c r="F386" s="10">
        <v>5003.5</v>
      </c>
      <c r="G386" s="10">
        <v>4982.8</v>
      </c>
      <c r="H386" s="10">
        <v>4982.8</v>
      </c>
      <c r="I386" s="10">
        <f t="shared" si="228"/>
        <v>90.186425339366522</v>
      </c>
      <c r="J386" s="10">
        <f t="shared" si="229"/>
        <v>90.186425339366522</v>
      </c>
      <c r="K386" s="10">
        <f t="shared" si="230"/>
        <v>99.586289597281905</v>
      </c>
    </row>
    <row r="387" spans="1:11" ht="41.4">
      <c r="A387" s="38"/>
      <c r="B387" s="38"/>
      <c r="C387" s="2" t="s">
        <v>33</v>
      </c>
      <c r="D387" s="10"/>
      <c r="E387" s="10"/>
      <c r="F387" s="10"/>
      <c r="G387" s="10"/>
      <c r="H387" s="10"/>
      <c r="I387" s="10"/>
      <c r="J387" s="10"/>
      <c r="K387" s="10"/>
    </row>
    <row r="388" spans="1:11" ht="27.6">
      <c r="A388" s="38"/>
      <c r="B388" s="38"/>
      <c r="C388" s="2" t="s">
        <v>3</v>
      </c>
      <c r="D388" s="10"/>
      <c r="E388" s="10"/>
      <c r="F388" s="10"/>
      <c r="G388" s="10"/>
      <c r="H388" s="10"/>
      <c r="I388" s="10"/>
      <c r="J388" s="10"/>
      <c r="K388" s="10"/>
    </row>
    <row r="389" spans="1:11" ht="55.2">
      <c r="A389" s="38"/>
      <c r="B389" s="38"/>
      <c r="C389" s="2" t="s">
        <v>34</v>
      </c>
      <c r="D389" s="10"/>
      <c r="E389" s="10"/>
      <c r="F389" s="10"/>
      <c r="G389" s="10"/>
      <c r="H389" s="10"/>
      <c r="I389" s="10"/>
      <c r="J389" s="10"/>
      <c r="K389" s="10"/>
    </row>
    <row r="390" spans="1:11" ht="27.6">
      <c r="A390" s="38"/>
      <c r="B390" s="38"/>
      <c r="C390" s="2" t="s">
        <v>6</v>
      </c>
      <c r="D390" s="10"/>
      <c r="E390" s="10"/>
      <c r="F390" s="10"/>
      <c r="G390" s="10"/>
      <c r="H390" s="10"/>
      <c r="I390" s="10"/>
      <c r="J390" s="10"/>
      <c r="K390" s="10"/>
    </row>
    <row r="391" spans="1:11" ht="30.75" customHeight="1">
      <c r="A391" s="38"/>
      <c r="B391" s="38"/>
      <c r="C391" s="2" t="s">
        <v>4</v>
      </c>
      <c r="D391" s="10"/>
      <c r="E391" s="10"/>
      <c r="F391" s="10"/>
      <c r="G391" s="10"/>
      <c r="H391" s="10"/>
      <c r="I391" s="10"/>
      <c r="J391" s="10"/>
      <c r="K391" s="10"/>
    </row>
    <row r="392" spans="1:11" ht="22.5" customHeight="1">
      <c r="A392" s="38" t="s">
        <v>16</v>
      </c>
      <c r="B392" s="38" t="s">
        <v>5</v>
      </c>
      <c r="C392" s="2" t="s">
        <v>1</v>
      </c>
      <c r="D392" s="10">
        <f>D393+D395+D397+D398</f>
        <v>6000</v>
      </c>
      <c r="E392" s="10">
        <f>E393+E395</f>
        <v>6000</v>
      </c>
      <c r="F392" s="10">
        <f t="shared" ref="F392" si="237">F393+F395</f>
        <v>5400</v>
      </c>
      <c r="G392" s="10">
        <f t="shared" ref="G392" si="238">G393+G395</f>
        <v>0</v>
      </c>
      <c r="H392" s="10">
        <f t="shared" ref="H392" si="239">H393+H395+H397+H398</f>
        <v>0</v>
      </c>
      <c r="I392" s="10">
        <f t="shared" si="228"/>
        <v>0</v>
      </c>
      <c r="J392" s="10">
        <f t="shared" si="229"/>
        <v>0</v>
      </c>
      <c r="K392" s="10">
        <f t="shared" si="230"/>
        <v>0</v>
      </c>
    </row>
    <row r="393" spans="1:11" ht="21.75" customHeight="1">
      <c r="A393" s="38"/>
      <c r="B393" s="38"/>
      <c r="C393" s="2" t="s">
        <v>2</v>
      </c>
      <c r="D393" s="10">
        <v>6000</v>
      </c>
      <c r="E393" s="10">
        <v>6000</v>
      </c>
      <c r="F393" s="10">
        <v>5400</v>
      </c>
      <c r="G393" s="10">
        <v>0</v>
      </c>
      <c r="H393" s="10">
        <v>0</v>
      </c>
      <c r="I393" s="10">
        <f t="shared" si="228"/>
        <v>0</v>
      </c>
      <c r="J393" s="10">
        <f t="shared" si="229"/>
        <v>0</v>
      </c>
      <c r="K393" s="10">
        <f t="shared" si="230"/>
        <v>0</v>
      </c>
    </row>
    <row r="394" spans="1:11" ht="41.4">
      <c r="A394" s="38"/>
      <c r="B394" s="38"/>
      <c r="C394" s="2" t="s">
        <v>33</v>
      </c>
      <c r="D394" s="10"/>
      <c r="E394" s="10"/>
      <c r="F394" s="10"/>
      <c r="G394" s="10"/>
      <c r="H394" s="10"/>
      <c r="I394" s="10"/>
      <c r="J394" s="10"/>
      <c r="K394" s="10"/>
    </row>
    <row r="395" spans="1:11" ht="27.6">
      <c r="A395" s="38"/>
      <c r="B395" s="38"/>
      <c r="C395" s="2" t="s">
        <v>3</v>
      </c>
      <c r="D395" s="10"/>
      <c r="E395" s="10"/>
      <c r="F395" s="10"/>
      <c r="G395" s="10"/>
      <c r="H395" s="10"/>
      <c r="I395" s="10"/>
      <c r="J395" s="10"/>
      <c r="K395" s="10"/>
    </row>
    <row r="396" spans="1:11" ht="55.2">
      <c r="A396" s="38"/>
      <c r="B396" s="38"/>
      <c r="C396" s="2" t="s">
        <v>34</v>
      </c>
      <c r="D396" s="10"/>
      <c r="E396" s="10"/>
      <c r="F396" s="10"/>
      <c r="G396" s="10"/>
      <c r="H396" s="10"/>
      <c r="I396" s="10"/>
      <c r="J396" s="10"/>
      <c r="K396" s="10"/>
    </row>
    <row r="397" spans="1:11" ht="30" customHeight="1">
      <c r="A397" s="38"/>
      <c r="B397" s="38"/>
      <c r="C397" s="2" t="s">
        <v>6</v>
      </c>
      <c r="D397" s="10"/>
      <c r="E397" s="10"/>
      <c r="F397" s="10"/>
      <c r="G397" s="10"/>
      <c r="H397" s="10"/>
      <c r="I397" s="10"/>
      <c r="J397" s="10"/>
      <c r="K397" s="10"/>
    </row>
    <row r="398" spans="1:11" ht="30.75" customHeight="1">
      <c r="A398" s="38"/>
      <c r="B398" s="38"/>
      <c r="C398" s="2" t="s">
        <v>4</v>
      </c>
      <c r="D398" s="10"/>
      <c r="E398" s="10"/>
      <c r="F398" s="10"/>
      <c r="G398" s="10"/>
      <c r="H398" s="10"/>
      <c r="I398" s="10"/>
      <c r="J398" s="10"/>
      <c r="K398" s="10"/>
    </row>
    <row r="399" spans="1:11" ht="24" customHeight="1">
      <c r="A399" s="38" t="s">
        <v>17</v>
      </c>
      <c r="B399" s="38" t="s">
        <v>30</v>
      </c>
      <c r="C399" s="2" t="s">
        <v>1</v>
      </c>
      <c r="D399" s="10">
        <f>D400+D402+D404+D405</f>
        <v>352419.5</v>
      </c>
      <c r="E399" s="10">
        <f>E400+E402</f>
        <v>352419.5</v>
      </c>
      <c r="F399" s="10">
        <f t="shared" ref="F399" si="240">F400+F402</f>
        <v>352419.5</v>
      </c>
      <c r="G399" s="10">
        <f t="shared" ref="G399" si="241">G400+G402</f>
        <v>156322.5</v>
      </c>
      <c r="H399" s="10">
        <f t="shared" ref="H399" si="242">H400+H402+H404+H405</f>
        <v>156322.5</v>
      </c>
      <c r="I399" s="10">
        <f t="shared" si="228"/>
        <v>44.356938251146715</v>
      </c>
      <c r="J399" s="10">
        <f t="shared" si="229"/>
        <v>44.356938251146715</v>
      </c>
      <c r="K399" s="10">
        <f t="shared" si="230"/>
        <v>44.356938251146715</v>
      </c>
    </row>
    <row r="400" spans="1:11" ht="21.75" customHeight="1">
      <c r="A400" s="38"/>
      <c r="B400" s="63"/>
      <c r="C400" s="2" t="s">
        <v>2</v>
      </c>
      <c r="D400" s="10">
        <v>352419.5</v>
      </c>
      <c r="E400" s="10">
        <v>352419.5</v>
      </c>
      <c r="F400" s="10">
        <v>352419.5</v>
      </c>
      <c r="G400" s="10">
        <v>156322.5</v>
      </c>
      <c r="H400" s="10">
        <v>156322.5</v>
      </c>
      <c r="I400" s="10">
        <f t="shared" si="228"/>
        <v>44.356938251146715</v>
      </c>
      <c r="J400" s="10">
        <f t="shared" si="229"/>
        <v>44.356938251146715</v>
      </c>
      <c r="K400" s="10">
        <f t="shared" si="230"/>
        <v>44.356938251146715</v>
      </c>
    </row>
    <row r="401" spans="1:11" ht="41.4">
      <c r="A401" s="38"/>
      <c r="B401" s="63"/>
      <c r="C401" s="2" t="s">
        <v>33</v>
      </c>
      <c r="D401" s="10"/>
      <c r="E401" s="10"/>
      <c r="F401" s="10"/>
      <c r="G401" s="10"/>
      <c r="H401" s="10"/>
      <c r="I401" s="10"/>
      <c r="J401" s="10"/>
      <c r="K401" s="10"/>
    </row>
    <row r="402" spans="1:11" ht="34.5" customHeight="1">
      <c r="A402" s="38"/>
      <c r="B402" s="63"/>
      <c r="C402" s="2" t="s">
        <v>3</v>
      </c>
      <c r="D402" s="10"/>
      <c r="E402" s="10"/>
      <c r="F402" s="10"/>
      <c r="G402" s="10"/>
      <c r="H402" s="10"/>
      <c r="I402" s="10"/>
      <c r="J402" s="10"/>
      <c r="K402" s="10"/>
    </row>
    <row r="403" spans="1:11" ht="55.2">
      <c r="A403" s="38"/>
      <c r="B403" s="63"/>
      <c r="C403" s="2" t="s">
        <v>34</v>
      </c>
      <c r="D403" s="10"/>
      <c r="E403" s="10"/>
      <c r="F403" s="10"/>
      <c r="G403" s="10"/>
      <c r="H403" s="10"/>
      <c r="I403" s="10"/>
      <c r="J403" s="10"/>
      <c r="K403" s="10"/>
    </row>
    <row r="404" spans="1:11" ht="33" customHeight="1">
      <c r="A404" s="38"/>
      <c r="B404" s="63"/>
      <c r="C404" s="2" t="s">
        <v>6</v>
      </c>
      <c r="D404" s="10"/>
      <c r="E404" s="10"/>
      <c r="F404" s="10"/>
      <c r="G404" s="10"/>
      <c r="H404" s="10"/>
      <c r="I404" s="10"/>
      <c r="J404" s="10"/>
      <c r="K404" s="10"/>
    </row>
    <row r="405" spans="1:11" ht="31.5" customHeight="1">
      <c r="A405" s="38"/>
      <c r="B405" s="63"/>
      <c r="C405" s="2" t="s">
        <v>4</v>
      </c>
      <c r="D405" s="10"/>
      <c r="E405" s="10"/>
      <c r="F405" s="10"/>
      <c r="G405" s="10"/>
      <c r="H405" s="10"/>
      <c r="I405" s="10"/>
      <c r="J405" s="10"/>
      <c r="K405" s="10"/>
    </row>
    <row r="406" spans="1:11" ht="25.5" customHeight="1">
      <c r="A406" s="38" t="s">
        <v>20</v>
      </c>
      <c r="B406" s="38" t="s">
        <v>5</v>
      </c>
      <c r="C406" s="2" t="s">
        <v>1</v>
      </c>
      <c r="D406" s="10">
        <f>D407+D409+D411+D412</f>
        <v>10000</v>
      </c>
      <c r="E406" s="10">
        <f>E407+E409</f>
        <v>10000</v>
      </c>
      <c r="F406" s="10">
        <f t="shared" ref="F406" si="243">F407+F409</f>
        <v>10000</v>
      </c>
      <c r="G406" s="10">
        <f t="shared" ref="G406" si="244">G407+G409</f>
        <v>1988.4</v>
      </c>
      <c r="H406" s="10">
        <f t="shared" ref="H406" si="245">H407+H409+H411+H412</f>
        <v>1988.4</v>
      </c>
      <c r="I406" s="10">
        <f t="shared" si="228"/>
        <v>19.884</v>
      </c>
      <c r="J406" s="10">
        <f t="shared" si="229"/>
        <v>19.884</v>
      </c>
      <c r="K406" s="10">
        <f t="shared" si="230"/>
        <v>19.884</v>
      </c>
    </row>
    <row r="407" spans="1:11" ht="24.75" customHeight="1">
      <c r="A407" s="38"/>
      <c r="B407" s="38"/>
      <c r="C407" s="2" t="s">
        <v>2</v>
      </c>
      <c r="D407" s="10">
        <v>10000</v>
      </c>
      <c r="E407" s="10">
        <v>10000</v>
      </c>
      <c r="F407" s="10">
        <v>10000</v>
      </c>
      <c r="G407" s="10">
        <v>1988.4</v>
      </c>
      <c r="H407" s="10">
        <v>1988.4</v>
      </c>
      <c r="I407" s="10">
        <f t="shared" si="228"/>
        <v>19.884</v>
      </c>
      <c r="J407" s="10">
        <f t="shared" si="229"/>
        <v>19.884</v>
      </c>
      <c r="K407" s="10">
        <f t="shared" si="230"/>
        <v>19.884</v>
      </c>
    </row>
    <row r="408" spans="1:11" ht="41.4">
      <c r="A408" s="38"/>
      <c r="B408" s="38"/>
      <c r="C408" s="2" t="s">
        <v>33</v>
      </c>
      <c r="D408" s="10"/>
      <c r="E408" s="10"/>
      <c r="F408" s="10"/>
      <c r="G408" s="10"/>
      <c r="H408" s="10"/>
      <c r="I408" s="10"/>
      <c r="J408" s="10"/>
      <c r="K408" s="10"/>
    </row>
    <row r="409" spans="1:11" ht="29.25" customHeight="1">
      <c r="A409" s="38"/>
      <c r="B409" s="38"/>
      <c r="C409" s="2" t="s">
        <v>3</v>
      </c>
      <c r="D409" s="10"/>
      <c r="E409" s="10"/>
      <c r="F409" s="10"/>
      <c r="G409" s="10"/>
      <c r="H409" s="10"/>
      <c r="I409" s="10"/>
      <c r="J409" s="10"/>
      <c r="K409" s="10"/>
    </row>
    <row r="410" spans="1:11" ht="55.2">
      <c r="A410" s="38"/>
      <c r="B410" s="38"/>
      <c r="C410" s="2" t="s">
        <v>34</v>
      </c>
      <c r="D410" s="10"/>
      <c r="E410" s="10"/>
      <c r="F410" s="10"/>
      <c r="G410" s="10"/>
      <c r="H410" s="10"/>
      <c r="I410" s="10"/>
      <c r="J410" s="10"/>
      <c r="K410" s="10"/>
    </row>
    <row r="411" spans="1:11" ht="34.5" customHeight="1">
      <c r="A411" s="38"/>
      <c r="B411" s="38"/>
      <c r="C411" s="2" t="s">
        <v>6</v>
      </c>
      <c r="D411" s="10"/>
      <c r="E411" s="10"/>
      <c r="F411" s="10"/>
      <c r="G411" s="10"/>
      <c r="H411" s="10"/>
      <c r="I411" s="10"/>
      <c r="J411" s="10"/>
      <c r="K411" s="10"/>
    </row>
    <row r="412" spans="1:11" ht="34.5" customHeight="1">
      <c r="A412" s="38"/>
      <c r="B412" s="38"/>
      <c r="C412" s="2" t="s">
        <v>4</v>
      </c>
      <c r="D412" s="10"/>
      <c r="E412" s="10"/>
      <c r="F412" s="10"/>
      <c r="G412" s="10"/>
      <c r="H412" s="10"/>
      <c r="I412" s="10"/>
      <c r="J412" s="10"/>
      <c r="K412" s="10"/>
    </row>
    <row r="413" spans="1:11" ht="15" customHeight="1"/>
    <row r="414" spans="1:11" ht="15" customHeight="1">
      <c r="A414" s="24"/>
    </row>
  </sheetData>
  <mergeCells count="125">
    <mergeCell ref="A399:A405"/>
    <mergeCell ref="B356:B362"/>
    <mergeCell ref="B371:B377"/>
    <mergeCell ref="A371:A377"/>
    <mergeCell ref="A406:A412"/>
    <mergeCell ref="A319:A325"/>
    <mergeCell ref="A312:A318"/>
    <mergeCell ref="A290:K290"/>
    <mergeCell ref="A340:K340"/>
    <mergeCell ref="B355:K355"/>
    <mergeCell ref="A370:K370"/>
    <mergeCell ref="A298:A304"/>
    <mergeCell ref="A291:A297"/>
    <mergeCell ref="B333:B339"/>
    <mergeCell ref="B291:B297"/>
    <mergeCell ref="B399:B405"/>
    <mergeCell ref="B385:B391"/>
    <mergeCell ref="A385:A391"/>
    <mergeCell ref="B348:B354"/>
    <mergeCell ref="B363:B369"/>
    <mergeCell ref="A348:A369"/>
    <mergeCell ref="B392:B398"/>
    <mergeCell ref="B406:B412"/>
    <mergeCell ref="B298:B304"/>
    <mergeCell ref="B41:B47"/>
    <mergeCell ref="B34:B40"/>
    <mergeCell ref="B18:B24"/>
    <mergeCell ref="B26:B32"/>
    <mergeCell ref="A341:A347"/>
    <mergeCell ref="B319:B325"/>
    <mergeCell ref="B341:B347"/>
    <mergeCell ref="B312:B318"/>
    <mergeCell ref="A392:A398"/>
    <mergeCell ref="B378:B384"/>
    <mergeCell ref="A378:A384"/>
    <mergeCell ref="A326:A332"/>
    <mergeCell ref="B326:B332"/>
    <mergeCell ref="A333:A339"/>
    <mergeCell ref="B305:B311"/>
    <mergeCell ref="A283:A289"/>
    <mergeCell ref="A276:A282"/>
    <mergeCell ref="A269:A275"/>
    <mergeCell ref="A262:A268"/>
    <mergeCell ref="B178:B184"/>
    <mergeCell ref="B136:B142"/>
    <mergeCell ref="B56:B62"/>
    <mergeCell ref="A1:K1"/>
    <mergeCell ref="A2:K2"/>
    <mergeCell ref="A3:K3"/>
    <mergeCell ref="A4:K4"/>
    <mergeCell ref="A7:A8"/>
    <mergeCell ref="B7:B8"/>
    <mergeCell ref="C7:C8"/>
    <mergeCell ref="G7:H7"/>
    <mergeCell ref="D7:D8"/>
    <mergeCell ref="E7:E8"/>
    <mergeCell ref="F7:F8"/>
    <mergeCell ref="I7:K7"/>
    <mergeCell ref="B25:K25"/>
    <mergeCell ref="B33:K33"/>
    <mergeCell ref="B234:B240"/>
    <mergeCell ref="A234:A240"/>
    <mergeCell ref="A101:A107"/>
    <mergeCell ref="A94:A100"/>
    <mergeCell ref="B94:B100"/>
    <mergeCell ref="A199:A205"/>
    <mergeCell ref="B206:B212"/>
    <mergeCell ref="A206:A212"/>
    <mergeCell ref="B101:B107"/>
    <mergeCell ref="A164:A170"/>
    <mergeCell ref="A227:A233"/>
    <mergeCell ref="B227:B233"/>
    <mergeCell ref="A220:A226"/>
    <mergeCell ref="A185:A191"/>
    <mergeCell ref="B192:B198"/>
    <mergeCell ref="A192:A198"/>
    <mergeCell ref="B199:B205"/>
    <mergeCell ref="B17:D17"/>
    <mergeCell ref="A122:A128"/>
    <mergeCell ref="B10:B16"/>
    <mergeCell ref="A115:A121"/>
    <mergeCell ref="A129:A135"/>
    <mergeCell ref="B164:B170"/>
    <mergeCell ref="A108:A114"/>
    <mergeCell ref="B108:B114"/>
    <mergeCell ref="A157:A163"/>
    <mergeCell ref="A10:A47"/>
    <mergeCell ref="B150:B156"/>
    <mergeCell ref="A150:A156"/>
    <mergeCell ref="B63:D63"/>
    <mergeCell ref="A87:A93"/>
    <mergeCell ref="B48:B54"/>
    <mergeCell ref="B71:K71"/>
    <mergeCell ref="B72:B78"/>
    <mergeCell ref="A86:K86"/>
    <mergeCell ref="A48:A85"/>
    <mergeCell ref="B64:B70"/>
    <mergeCell ref="B79:B85"/>
    <mergeCell ref="B55:D55"/>
    <mergeCell ref="B87:B93"/>
    <mergeCell ref="B143:B149"/>
    <mergeCell ref="A305:A311"/>
    <mergeCell ref="B115:B121"/>
    <mergeCell ref="B122:B128"/>
    <mergeCell ref="B262:B268"/>
    <mergeCell ref="B269:B275"/>
    <mergeCell ref="B276:B282"/>
    <mergeCell ref="B129:B135"/>
    <mergeCell ref="B255:B261"/>
    <mergeCell ref="B283:B289"/>
    <mergeCell ref="A171:A177"/>
    <mergeCell ref="B171:B177"/>
    <mergeCell ref="A143:A149"/>
    <mergeCell ref="A136:A142"/>
    <mergeCell ref="A255:A261"/>
    <mergeCell ref="B213:B219"/>
    <mergeCell ref="B220:B226"/>
    <mergeCell ref="A213:A219"/>
    <mergeCell ref="B185:B191"/>
    <mergeCell ref="B157:B163"/>
    <mergeCell ref="A241:A247"/>
    <mergeCell ref="B241:B247"/>
    <mergeCell ref="A178:A184"/>
    <mergeCell ref="B248:B254"/>
    <mergeCell ref="A248:A254"/>
  </mergeCells>
  <pageMargins left="0.31496062992125984" right="0.31496062992125984" top="0.19685039370078741" bottom="0.19685039370078741" header="0.31496062992125984" footer="0.31496062992125984"/>
  <pageSetup paperSize="9" scale="71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15"/>
  <sheetViews>
    <sheetView zoomScale="80" zoomScaleNormal="80" workbookViewId="0">
      <selection activeCell="B3" sqref="B3:B4"/>
    </sheetView>
  </sheetViews>
  <sheetFormatPr defaultRowHeight="15.6"/>
  <cols>
    <col min="1" max="1" width="56.44140625" style="15" customWidth="1"/>
    <col min="2" max="2" width="30" style="16" customWidth="1"/>
    <col min="3" max="4" width="17.21875" style="16" customWidth="1"/>
    <col min="5" max="5" width="15.77734375" style="16" customWidth="1"/>
    <col min="6" max="6" width="43.21875" style="16" customWidth="1"/>
    <col min="7" max="7" width="42.109375" style="16" customWidth="1"/>
    <col min="8" max="8" width="15.21875" style="16" customWidth="1"/>
    <col min="9" max="9" width="48.5546875" style="16" customWidth="1"/>
    <col min="10" max="16384" width="8.88671875" style="16"/>
  </cols>
  <sheetData>
    <row r="1" spans="1:9" ht="76.2" customHeight="1">
      <c r="A1" s="83" t="s">
        <v>238</v>
      </c>
      <c r="B1" s="83"/>
      <c r="C1" s="83"/>
      <c r="D1" s="83"/>
      <c r="E1" s="83"/>
      <c r="F1" s="83"/>
      <c r="G1" s="83"/>
      <c r="H1" s="83"/>
      <c r="I1" s="83"/>
    </row>
    <row r="3" spans="1:9" ht="66" customHeight="1">
      <c r="A3" s="81" t="s">
        <v>66</v>
      </c>
      <c r="B3" s="84" t="s">
        <v>55</v>
      </c>
      <c r="C3" s="84" t="s">
        <v>56</v>
      </c>
      <c r="D3" s="84"/>
      <c r="E3" s="84"/>
      <c r="F3" s="84" t="s">
        <v>88</v>
      </c>
      <c r="G3" s="84"/>
      <c r="H3" s="84"/>
      <c r="I3" s="84" t="s">
        <v>70</v>
      </c>
    </row>
    <row r="4" spans="1:9" ht="47.4" customHeight="1">
      <c r="A4" s="81"/>
      <c r="B4" s="84"/>
      <c r="C4" s="31" t="s">
        <v>67</v>
      </c>
      <c r="D4" s="31" t="s">
        <v>68</v>
      </c>
      <c r="E4" s="31" t="s">
        <v>69</v>
      </c>
      <c r="F4" s="31" t="s">
        <v>67</v>
      </c>
      <c r="G4" s="31" t="s">
        <v>68</v>
      </c>
      <c r="H4" s="31" t="s">
        <v>69</v>
      </c>
      <c r="I4" s="84"/>
    </row>
    <row r="5" spans="1:9" ht="16.2" thickBot="1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</row>
    <row r="6" spans="1:9" ht="23.4" customHeight="1" thickBot="1">
      <c r="A6" s="86" t="s">
        <v>10</v>
      </c>
      <c r="B6" s="87"/>
      <c r="C6" s="87"/>
      <c r="D6" s="87"/>
      <c r="E6" s="87"/>
      <c r="F6" s="87"/>
      <c r="G6" s="87"/>
      <c r="H6" s="87"/>
      <c r="I6" s="88"/>
    </row>
    <row r="7" spans="1:9" ht="20.399999999999999" customHeight="1" thickBot="1">
      <c r="A7" s="86" t="s">
        <v>54</v>
      </c>
      <c r="B7" s="87"/>
      <c r="C7" s="87"/>
      <c r="D7" s="87"/>
      <c r="E7" s="87"/>
      <c r="F7" s="87"/>
      <c r="G7" s="87"/>
      <c r="H7" s="87"/>
      <c r="I7" s="88"/>
    </row>
    <row r="8" spans="1:9" ht="21.6" customHeight="1" thickBot="1">
      <c r="A8" s="89" t="s">
        <v>18</v>
      </c>
      <c r="B8" s="90"/>
      <c r="C8" s="90"/>
      <c r="D8" s="90"/>
      <c r="E8" s="90"/>
      <c r="F8" s="90"/>
      <c r="G8" s="90"/>
      <c r="H8" s="90"/>
      <c r="I8" s="91"/>
    </row>
    <row r="9" spans="1:9" ht="21.6" customHeight="1" thickBot="1">
      <c r="A9" s="100" t="s">
        <v>112</v>
      </c>
      <c r="B9" s="101"/>
      <c r="C9" s="101"/>
      <c r="D9" s="101"/>
      <c r="E9" s="101"/>
      <c r="F9" s="101"/>
      <c r="G9" s="101"/>
      <c r="H9" s="101"/>
      <c r="I9" s="103"/>
    </row>
    <row r="10" spans="1:9" ht="85.2" customHeight="1">
      <c r="A10" s="85" t="s">
        <v>90</v>
      </c>
      <c r="B10" s="85" t="s">
        <v>57</v>
      </c>
      <c r="C10" s="85" t="s">
        <v>236</v>
      </c>
      <c r="D10" s="85"/>
      <c r="E10" s="85"/>
      <c r="F10" s="85" t="s">
        <v>113</v>
      </c>
      <c r="G10" s="85" t="s">
        <v>191</v>
      </c>
      <c r="H10" s="92">
        <v>18.899999999999999</v>
      </c>
      <c r="I10" s="85" t="s">
        <v>193</v>
      </c>
    </row>
    <row r="11" spans="1:9" ht="16.2" customHeight="1">
      <c r="A11" s="81"/>
      <c r="B11" s="81"/>
      <c r="C11" s="30">
        <v>360</v>
      </c>
      <c r="D11" s="30">
        <v>68</v>
      </c>
      <c r="E11" s="27">
        <f>D11/C11*100</f>
        <v>18.888888888888889</v>
      </c>
      <c r="F11" s="81"/>
      <c r="G11" s="81"/>
      <c r="H11" s="82"/>
      <c r="I11" s="81"/>
    </row>
    <row r="12" spans="1:9" ht="97.8" customHeight="1">
      <c r="A12" s="81" t="s">
        <v>91</v>
      </c>
      <c r="B12" s="81" t="s">
        <v>57</v>
      </c>
      <c r="C12" s="81" t="s">
        <v>114</v>
      </c>
      <c r="D12" s="81"/>
      <c r="E12" s="81"/>
      <c r="F12" s="81" t="s">
        <v>192</v>
      </c>
      <c r="G12" s="81" t="s">
        <v>194</v>
      </c>
      <c r="H12" s="82"/>
      <c r="I12" s="81" t="s">
        <v>195</v>
      </c>
    </row>
    <row r="13" spans="1:9" ht="95.4" customHeight="1">
      <c r="A13" s="81"/>
      <c r="B13" s="81"/>
      <c r="C13" s="31">
        <v>0.6</v>
      </c>
      <c r="D13" s="31"/>
      <c r="E13" s="31"/>
      <c r="F13" s="81"/>
      <c r="G13" s="81"/>
      <c r="H13" s="82"/>
      <c r="I13" s="93"/>
    </row>
    <row r="14" spans="1:9" ht="64.2" customHeight="1">
      <c r="A14" s="81" t="s">
        <v>92</v>
      </c>
      <c r="B14" s="81" t="s">
        <v>57</v>
      </c>
      <c r="C14" s="81" t="s">
        <v>116</v>
      </c>
      <c r="D14" s="81"/>
      <c r="E14" s="81"/>
      <c r="F14" s="81" t="s">
        <v>229</v>
      </c>
      <c r="G14" s="81" t="s">
        <v>237</v>
      </c>
      <c r="H14" s="82">
        <v>18.8</v>
      </c>
      <c r="I14" s="81" t="s">
        <v>197</v>
      </c>
    </row>
    <row r="15" spans="1:9" ht="19.2" customHeight="1">
      <c r="A15" s="81"/>
      <c r="B15" s="81"/>
      <c r="C15" s="31">
        <v>32</v>
      </c>
      <c r="D15" s="31">
        <v>6</v>
      </c>
      <c r="E15" s="30">
        <f>D15/C15*100</f>
        <v>18.75</v>
      </c>
      <c r="F15" s="81"/>
      <c r="G15" s="81"/>
      <c r="H15" s="82"/>
      <c r="I15" s="81"/>
    </row>
    <row r="16" spans="1:9" ht="129" customHeight="1">
      <c r="A16" s="81"/>
      <c r="B16" s="81"/>
      <c r="C16" s="81" t="s">
        <v>117</v>
      </c>
      <c r="D16" s="81"/>
      <c r="E16" s="81"/>
      <c r="F16" s="81"/>
      <c r="G16" s="81"/>
      <c r="H16" s="82"/>
      <c r="I16" s="81"/>
    </row>
    <row r="17" spans="1:9" ht="19.2" customHeight="1">
      <c r="A17" s="81"/>
      <c r="B17" s="81"/>
      <c r="C17" s="30">
        <v>10</v>
      </c>
      <c r="D17" s="31"/>
      <c r="E17" s="30"/>
      <c r="F17" s="81"/>
      <c r="G17" s="81"/>
      <c r="H17" s="82"/>
      <c r="I17" s="81"/>
    </row>
    <row r="18" spans="1:9" ht="69" customHeight="1">
      <c r="A18" s="81" t="s">
        <v>93</v>
      </c>
      <c r="B18" s="81" t="s">
        <v>57</v>
      </c>
      <c r="C18" s="81" t="s">
        <v>116</v>
      </c>
      <c r="D18" s="81"/>
      <c r="E18" s="81"/>
      <c r="F18" s="81" t="s">
        <v>230</v>
      </c>
      <c r="G18" s="81" t="s">
        <v>237</v>
      </c>
      <c r="H18" s="82">
        <v>18.8</v>
      </c>
      <c r="I18" s="81" t="s">
        <v>197</v>
      </c>
    </row>
    <row r="19" spans="1:9" ht="18" customHeight="1">
      <c r="A19" s="81"/>
      <c r="B19" s="81"/>
      <c r="C19" s="31">
        <v>32</v>
      </c>
      <c r="D19" s="31">
        <v>6</v>
      </c>
      <c r="E19" s="30">
        <f>D19/C19*100</f>
        <v>18.75</v>
      </c>
      <c r="F19" s="81"/>
      <c r="G19" s="81"/>
      <c r="H19" s="82"/>
      <c r="I19" s="81"/>
    </row>
    <row r="20" spans="1:9" ht="124.2" customHeight="1">
      <c r="A20" s="81"/>
      <c r="B20" s="81"/>
      <c r="C20" s="81" t="s">
        <v>117</v>
      </c>
      <c r="D20" s="81"/>
      <c r="E20" s="81"/>
      <c r="F20" s="81"/>
      <c r="G20" s="81"/>
      <c r="H20" s="82"/>
      <c r="I20" s="81"/>
    </row>
    <row r="21" spans="1:9" ht="18.600000000000001" customHeight="1">
      <c r="A21" s="81"/>
      <c r="B21" s="81"/>
      <c r="C21" s="30">
        <v>10</v>
      </c>
      <c r="D21" s="31"/>
      <c r="E21" s="30"/>
      <c r="F21" s="81"/>
      <c r="G21" s="81"/>
      <c r="H21" s="82"/>
      <c r="I21" s="81"/>
    </row>
    <row r="22" spans="1:9" ht="82.8" customHeight="1">
      <c r="A22" s="81" t="s">
        <v>94</v>
      </c>
      <c r="B22" s="81" t="s">
        <v>57</v>
      </c>
      <c r="C22" s="81" t="s">
        <v>118</v>
      </c>
      <c r="D22" s="81"/>
      <c r="E22" s="81"/>
      <c r="F22" s="81" t="s">
        <v>119</v>
      </c>
      <c r="G22" s="81" t="s">
        <v>198</v>
      </c>
      <c r="H22" s="82">
        <v>125</v>
      </c>
      <c r="I22" s="81" t="s">
        <v>199</v>
      </c>
    </row>
    <row r="23" spans="1:9" ht="43.2" customHeight="1">
      <c r="A23" s="81"/>
      <c r="B23" s="81"/>
      <c r="C23" s="31">
        <v>4</v>
      </c>
      <c r="D23" s="31">
        <v>5</v>
      </c>
      <c r="E23" s="31">
        <f>D23/C23*100</f>
        <v>125</v>
      </c>
      <c r="F23" s="81"/>
      <c r="G23" s="81"/>
      <c r="H23" s="82"/>
      <c r="I23" s="81"/>
    </row>
    <row r="24" spans="1:9" ht="109.8" customHeight="1">
      <c r="A24" s="81"/>
      <c r="B24" s="81"/>
      <c r="C24" s="81" t="s">
        <v>174</v>
      </c>
      <c r="D24" s="81"/>
      <c r="E24" s="81"/>
      <c r="F24" s="81"/>
      <c r="G24" s="81"/>
      <c r="H24" s="82"/>
      <c r="I24" s="81"/>
    </row>
    <row r="25" spans="1:9" ht="57.6" customHeight="1">
      <c r="A25" s="81"/>
      <c r="B25" s="81"/>
      <c r="C25" s="30">
        <v>10</v>
      </c>
      <c r="D25" s="31"/>
      <c r="E25" s="31"/>
      <c r="F25" s="81"/>
      <c r="G25" s="81"/>
      <c r="H25" s="82"/>
      <c r="I25" s="81"/>
    </row>
    <row r="26" spans="1:9" ht="60.6" customHeight="1">
      <c r="A26" s="81" t="s">
        <v>95</v>
      </c>
      <c r="B26" s="81" t="s">
        <v>57</v>
      </c>
      <c r="C26" s="81" t="s">
        <v>120</v>
      </c>
      <c r="D26" s="81"/>
      <c r="E26" s="81"/>
      <c r="F26" s="81" t="s">
        <v>82</v>
      </c>
      <c r="G26" s="81" t="s">
        <v>187</v>
      </c>
      <c r="H26" s="82"/>
      <c r="I26" s="81" t="s">
        <v>200</v>
      </c>
    </row>
    <row r="27" spans="1:9" ht="123.6" customHeight="1">
      <c r="A27" s="81"/>
      <c r="B27" s="81"/>
      <c r="C27" s="31">
        <v>9020</v>
      </c>
      <c r="D27" s="31"/>
      <c r="E27" s="30"/>
      <c r="F27" s="81"/>
      <c r="G27" s="81"/>
      <c r="H27" s="82"/>
      <c r="I27" s="81"/>
    </row>
    <row r="28" spans="1:9" ht="111.6" customHeight="1">
      <c r="A28" s="81" t="s">
        <v>96</v>
      </c>
      <c r="B28" s="81" t="s">
        <v>57</v>
      </c>
      <c r="C28" s="81" t="s">
        <v>121</v>
      </c>
      <c r="D28" s="81"/>
      <c r="E28" s="81"/>
      <c r="F28" s="81" t="s">
        <v>175</v>
      </c>
      <c r="G28" s="81" t="s">
        <v>190</v>
      </c>
      <c r="H28" s="82"/>
      <c r="I28" s="81" t="s">
        <v>201</v>
      </c>
    </row>
    <row r="29" spans="1:9" ht="18.600000000000001" customHeight="1">
      <c r="A29" s="81"/>
      <c r="B29" s="81"/>
      <c r="C29" s="31">
        <v>15.21</v>
      </c>
      <c r="D29" s="30"/>
      <c r="E29" s="30"/>
      <c r="F29" s="81"/>
      <c r="G29" s="81"/>
      <c r="H29" s="82"/>
      <c r="I29" s="81"/>
    </row>
    <row r="30" spans="1:9" ht="94.2" customHeight="1">
      <c r="A30" s="81" t="s">
        <v>122</v>
      </c>
      <c r="B30" s="81" t="s">
        <v>57</v>
      </c>
      <c r="C30" s="81" t="s">
        <v>123</v>
      </c>
      <c r="D30" s="81"/>
      <c r="E30" s="81"/>
      <c r="F30" s="81" t="s">
        <v>232</v>
      </c>
      <c r="G30" s="81"/>
      <c r="H30" s="82"/>
      <c r="I30" s="81" t="s">
        <v>231</v>
      </c>
    </row>
    <row r="31" spans="1:9" ht="17.399999999999999" customHeight="1">
      <c r="A31" s="81"/>
      <c r="B31" s="81"/>
      <c r="C31" s="30">
        <v>400</v>
      </c>
      <c r="D31" s="30"/>
      <c r="E31" s="27"/>
      <c r="F31" s="81"/>
      <c r="G31" s="81"/>
      <c r="H31" s="82"/>
      <c r="I31" s="81"/>
    </row>
    <row r="32" spans="1:9" ht="102.6" customHeight="1">
      <c r="A32" s="81" t="s">
        <v>124</v>
      </c>
      <c r="B32" s="81" t="s">
        <v>57</v>
      </c>
      <c r="C32" s="81" t="s">
        <v>125</v>
      </c>
      <c r="D32" s="81"/>
      <c r="E32" s="81"/>
      <c r="F32" s="81" t="s">
        <v>202</v>
      </c>
      <c r="G32" s="81"/>
      <c r="H32" s="82"/>
      <c r="I32" s="81" t="s">
        <v>231</v>
      </c>
    </row>
    <row r="33" spans="1:9" ht="19.8" customHeight="1" thickBot="1">
      <c r="A33" s="94"/>
      <c r="B33" s="94"/>
      <c r="C33" s="29">
        <v>200</v>
      </c>
      <c r="D33" s="29"/>
      <c r="E33" s="33"/>
      <c r="F33" s="94"/>
      <c r="G33" s="94"/>
      <c r="H33" s="95"/>
      <c r="I33" s="81"/>
    </row>
    <row r="34" spans="1:9" ht="23.4" customHeight="1" thickBot="1">
      <c r="A34" s="132" t="s">
        <v>126</v>
      </c>
      <c r="B34" s="133"/>
      <c r="C34" s="133"/>
      <c r="D34" s="133"/>
      <c r="E34" s="133"/>
      <c r="F34" s="133"/>
      <c r="G34" s="133"/>
      <c r="H34" s="133"/>
      <c r="I34" s="134"/>
    </row>
    <row r="35" spans="1:9" ht="84.6" customHeight="1">
      <c r="A35" s="85" t="s">
        <v>100</v>
      </c>
      <c r="B35" s="85" t="s">
        <v>57</v>
      </c>
      <c r="C35" s="85" t="s">
        <v>127</v>
      </c>
      <c r="D35" s="85"/>
      <c r="E35" s="85"/>
      <c r="F35" s="85" t="s">
        <v>128</v>
      </c>
      <c r="G35" s="85" t="s">
        <v>203</v>
      </c>
      <c r="H35" s="92">
        <v>85.7</v>
      </c>
      <c r="I35" s="85" t="s">
        <v>204</v>
      </c>
    </row>
    <row r="36" spans="1:9" ht="28.2" customHeight="1">
      <c r="A36" s="81"/>
      <c r="B36" s="81"/>
      <c r="C36" s="31">
        <v>99.6</v>
      </c>
      <c r="D36" s="30">
        <v>85.4</v>
      </c>
      <c r="E36" s="30">
        <f>D36/C36*100</f>
        <v>85.742971887550212</v>
      </c>
      <c r="F36" s="81"/>
      <c r="G36" s="81"/>
      <c r="H36" s="82"/>
      <c r="I36" s="81"/>
    </row>
    <row r="37" spans="1:9" ht="114" customHeight="1">
      <c r="A37" s="81" t="s">
        <v>101</v>
      </c>
      <c r="B37" s="81" t="s">
        <v>57</v>
      </c>
      <c r="C37" s="81" t="s">
        <v>176</v>
      </c>
      <c r="D37" s="81"/>
      <c r="E37" s="81"/>
      <c r="F37" s="81" t="s">
        <v>129</v>
      </c>
      <c r="G37" s="81" t="s">
        <v>205</v>
      </c>
      <c r="H37" s="82">
        <v>101.8</v>
      </c>
      <c r="I37" s="81" t="s">
        <v>206</v>
      </c>
    </row>
    <row r="38" spans="1:9" ht="19.2" customHeight="1">
      <c r="A38" s="81"/>
      <c r="B38" s="81"/>
      <c r="C38" s="30">
        <v>17</v>
      </c>
      <c r="D38" s="30">
        <v>17.3</v>
      </c>
      <c r="E38" s="30">
        <f>D38/C38*100</f>
        <v>101.76470588235293</v>
      </c>
      <c r="F38" s="81"/>
      <c r="G38" s="81"/>
      <c r="H38" s="82"/>
      <c r="I38" s="81"/>
    </row>
    <row r="39" spans="1:9" ht="125.4" customHeight="1">
      <c r="A39" s="81" t="s">
        <v>102</v>
      </c>
      <c r="B39" s="81" t="s">
        <v>57</v>
      </c>
      <c r="C39" s="96" t="s">
        <v>130</v>
      </c>
      <c r="D39" s="96"/>
      <c r="E39" s="96"/>
      <c r="F39" s="97" t="s">
        <v>131</v>
      </c>
      <c r="G39" s="97"/>
      <c r="H39" s="82"/>
      <c r="I39" s="81" t="s">
        <v>196</v>
      </c>
    </row>
    <row r="40" spans="1:9" ht="59.4" customHeight="1">
      <c r="A40" s="81"/>
      <c r="B40" s="81"/>
      <c r="C40" s="30">
        <v>185</v>
      </c>
      <c r="D40" s="30"/>
      <c r="E40" s="30"/>
      <c r="F40" s="97"/>
      <c r="G40" s="97"/>
      <c r="H40" s="82"/>
      <c r="I40" s="81"/>
    </row>
    <row r="41" spans="1:9" ht="64.8" customHeight="1">
      <c r="A41" s="81" t="s">
        <v>103</v>
      </c>
      <c r="B41" s="81" t="s">
        <v>57</v>
      </c>
      <c r="C41" s="81" t="s">
        <v>132</v>
      </c>
      <c r="D41" s="81"/>
      <c r="E41" s="81"/>
      <c r="F41" s="81" t="s">
        <v>133</v>
      </c>
      <c r="G41" s="81" t="s">
        <v>207</v>
      </c>
      <c r="H41" s="82"/>
      <c r="I41" s="81" t="s">
        <v>209</v>
      </c>
    </row>
    <row r="42" spans="1:9" ht="60.6" customHeight="1">
      <c r="A42" s="81"/>
      <c r="B42" s="81"/>
      <c r="C42" s="31">
        <v>0.3</v>
      </c>
      <c r="D42" s="30"/>
      <c r="E42" s="30"/>
      <c r="F42" s="81"/>
      <c r="G42" s="81"/>
      <c r="H42" s="82"/>
      <c r="I42" s="81"/>
    </row>
    <row r="43" spans="1:9" ht="77.400000000000006" customHeight="1">
      <c r="A43" s="81" t="s">
        <v>104</v>
      </c>
      <c r="B43" s="81" t="s">
        <v>57</v>
      </c>
      <c r="C43" s="81" t="s">
        <v>134</v>
      </c>
      <c r="D43" s="81"/>
      <c r="E43" s="81"/>
      <c r="F43" s="81" t="s">
        <v>135</v>
      </c>
      <c r="G43" s="81" t="s">
        <v>208</v>
      </c>
      <c r="H43" s="82"/>
      <c r="I43" s="81" t="s">
        <v>210</v>
      </c>
    </row>
    <row r="44" spans="1:9" ht="32.4" customHeight="1">
      <c r="A44" s="81"/>
      <c r="B44" s="81"/>
      <c r="C44" s="31">
        <v>4.3</v>
      </c>
      <c r="D44" s="30"/>
      <c r="E44" s="30"/>
      <c r="F44" s="81"/>
      <c r="G44" s="81"/>
      <c r="H44" s="82"/>
      <c r="I44" s="81"/>
    </row>
    <row r="45" spans="1:9" ht="94.2" customHeight="1">
      <c r="A45" s="81" t="s">
        <v>105</v>
      </c>
      <c r="B45" s="81" t="s">
        <v>57</v>
      </c>
      <c r="C45" s="81" t="s">
        <v>136</v>
      </c>
      <c r="D45" s="81"/>
      <c r="E45" s="81"/>
      <c r="F45" s="81" t="s">
        <v>137</v>
      </c>
      <c r="G45" s="84"/>
      <c r="H45" s="84"/>
      <c r="I45" s="81" t="s">
        <v>211</v>
      </c>
    </row>
    <row r="46" spans="1:9" ht="21" customHeight="1">
      <c r="A46" s="81"/>
      <c r="B46" s="81"/>
      <c r="C46" s="30">
        <v>50</v>
      </c>
      <c r="D46" s="30"/>
      <c r="E46" s="30"/>
      <c r="F46" s="81"/>
      <c r="G46" s="84"/>
      <c r="H46" s="84"/>
      <c r="I46" s="81"/>
    </row>
    <row r="47" spans="1:9" ht="123.6" customHeight="1">
      <c r="A47" s="81"/>
      <c r="B47" s="81"/>
      <c r="C47" s="81" t="s">
        <v>138</v>
      </c>
      <c r="D47" s="81"/>
      <c r="E47" s="81"/>
      <c r="F47" s="81"/>
      <c r="G47" s="84"/>
      <c r="H47" s="84"/>
      <c r="I47" s="81"/>
    </row>
    <row r="48" spans="1:9">
      <c r="A48" s="81"/>
      <c r="B48" s="81"/>
      <c r="C48" s="30">
        <v>1000</v>
      </c>
      <c r="D48" s="30"/>
      <c r="E48" s="30"/>
      <c r="F48" s="81"/>
      <c r="G48" s="84"/>
      <c r="H48" s="84"/>
      <c r="I48" s="81"/>
    </row>
    <row r="49" spans="1:9" ht="128.4" customHeight="1">
      <c r="A49" s="81"/>
      <c r="B49" s="81"/>
      <c r="C49" s="81" t="s">
        <v>139</v>
      </c>
      <c r="D49" s="81"/>
      <c r="E49" s="81"/>
      <c r="F49" s="81"/>
      <c r="G49" s="84"/>
      <c r="H49" s="84"/>
      <c r="I49" s="81"/>
    </row>
    <row r="50" spans="1:9" ht="18" customHeight="1">
      <c r="A50" s="81"/>
      <c r="B50" s="81"/>
      <c r="C50" s="30">
        <v>1</v>
      </c>
      <c r="D50" s="30"/>
      <c r="E50" s="30"/>
      <c r="F50" s="81"/>
      <c r="G50" s="84"/>
      <c r="H50" s="84"/>
      <c r="I50" s="81"/>
    </row>
    <row r="51" spans="1:9" ht="36.6" customHeight="1">
      <c r="A51" s="81"/>
      <c r="B51" s="81"/>
      <c r="C51" s="81" t="s">
        <v>140</v>
      </c>
      <c r="D51" s="81"/>
      <c r="E51" s="81"/>
      <c r="F51" s="81"/>
      <c r="G51" s="84"/>
      <c r="H51" s="84"/>
      <c r="I51" s="81"/>
    </row>
    <row r="52" spans="1:9" ht="18" customHeight="1">
      <c r="A52" s="81"/>
      <c r="B52" s="81"/>
      <c r="C52" s="31">
        <v>25.32</v>
      </c>
      <c r="D52" s="30"/>
      <c r="E52" s="30"/>
      <c r="F52" s="81"/>
      <c r="G52" s="84"/>
      <c r="H52" s="84"/>
      <c r="I52" s="81"/>
    </row>
    <row r="53" spans="1:9" ht="94.2" customHeight="1">
      <c r="A53" s="81" t="s">
        <v>106</v>
      </c>
      <c r="B53" s="81" t="s">
        <v>57</v>
      </c>
      <c r="C53" s="81" t="s">
        <v>141</v>
      </c>
      <c r="D53" s="81"/>
      <c r="E53" s="81"/>
      <c r="F53" s="81" t="s">
        <v>142</v>
      </c>
      <c r="G53" s="81" t="s">
        <v>212</v>
      </c>
      <c r="H53" s="82">
        <v>91.4</v>
      </c>
      <c r="I53" s="81" t="s">
        <v>213</v>
      </c>
    </row>
    <row r="54" spans="1:9" ht="19.2" customHeight="1">
      <c r="A54" s="81"/>
      <c r="B54" s="81"/>
      <c r="C54" s="31">
        <v>22.2</v>
      </c>
      <c r="D54" s="31">
        <v>20.3</v>
      </c>
      <c r="E54" s="30">
        <f>D54/C54*100</f>
        <v>91.441441441441455</v>
      </c>
      <c r="F54" s="81"/>
      <c r="G54" s="81"/>
      <c r="H54" s="82"/>
      <c r="I54" s="81"/>
    </row>
    <row r="55" spans="1:9" ht="103.8" customHeight="1">
      <c r="A55" s="81" t="s">
        <v>107</v>
      </c>
      <c r="B55" s="81" t="s">
        <v>57</v>
      </c>
      <c r="C55" s="81" t="s">
        <v>143</v>
      </c>
      <c r="D55" s="81"/>
      <c r="E55" s="81"/>
      <c r="F55" s="81" t="s">
        <v>144</v>
      </c>
      <c r="G55" s="81"/>
      <c r="H55" s="82"/>
      <c r="I55" s="81" t="s">
        <v>214</v>
      </c>
    </row>
    <row r="56" spans="1:9" ht="68.400000000000006" customHeight="1">
      <c r="A56" s="81"/>
      <c r="B56" s="81"/>
      <c r="C56" s="31">
        <v>110.1</v>
      </c>
      <c r="D56" s="31"/>
      <c r="E56" s="31"/>
      <c r="F56" s="81"/>
      <c r="G56" s="81"/>
      <c r="H56" s="82"/>
      <c r="I56" s="81"/>
    </row>
    <row r="57" spans="1:9" ht="79.8" customHeight="1">
      <c r="A57" s="81" t="s">
        <v>108</v>
      </c>
      <c r="B57" s="81" t="s">
        <v>57</v>
      </c>
      <c r="C57" s="81" t="s">
        <v>127</v>
      </c>
      <c r="D57" s="81"/>
      <c r="E57" s="81"/>
      <c r="F57" s="81" t="s">
        <v>128</v>
      </c>
      <c r="G57" s="81" t="s">
        <v>203</v>
      </c>
      <c r="H57" s="98"/>
      <c r="I57" s="81" t="s">
        <v>215</v>
      </c>
    </row>
    <row r="58" spans="1:9" ht="40.799999999999997" customHeight="1" thickBot="1">
      <c r="A58" s="94"/>
      <c r="B58" s="94"/>
      <c r="C58" s="34">
        <v>99.6</v>
      </c>
      <c r="D58" s="29"/>
      <c r="E58" s="29">
        <f>D58/C58*100</f>
        <v>0</v>
      </c>
      <c r="F58" s="94"/>
      <c r="G58" s="94"/>
      <c r="H58" s="99"/>
      <c r="I58" s="94"/>
    </row>
    <row r="59" spans="1:9" ht="24" customHeight="1" thickBot="1">
      <c r="A59" s="100" t="s">
        <v>73</v>
      </c>
      <c r="B59" s="101"/>
      <c r="C59" s="101"/>
      <c r="D59" s="101"/>
      <c r="E59" s="101"/>
      <c r="F59" s="101"/>
      <c r="G59" s="101"/>
      <c r="H59" s="107"/>
      <c r="I59" s="103"/>
    </row>
    <row r="60" spans="1:9" ht="82.8" customHeight="1">
      <c r="A60" s="85" t="s">
        <v>74</v>
      </c>
      <c r="B60" s="108" t="s">
        <v>57</v>
      </c>
      <c r="C60" s="85" t="s">
        <v>145</v>
      </c>
      <c r="D60" s="85"/>
      <c r="E60" s="85"/>
      <c r="F60" s="85" t="s">
        <v>146</v>
      </c>
      <c r="G60" s="108" t="s">
        <v>185</v>
      </c>
      <c r="H60" s="98">
        <v>62.5</v>
      </c>
      <c r="I60" s="85" t="s">
        <v>184</v>
      </c>
    </row>
    <row r="61" spans="1:9" ht="19.8" customHeight="1">
      <c r="A61" s="81"/>
      <c r="B61" s="109"/>
      <c r="C61" s="30">
        <v>773</v>
      </c>
      <c r="D61" s="30">
        <v>483</v>
      </c>
      <c r="E61" s="30">
        <f>D61/C61*100</f>
        <v>62.483829236739972</v>
      </c>
      <c r="F61" s="81"/>
      <c r="G61" s="109"/>
      <c r="H61" s="115"/>
      <c r="I61" s="81"/>
    </row>
    <row r="62" spans="1:9" ht="51.6" customHeight="1">
      <c r="A62" s="81"/>
      <c r="B62" s="109"/>
      <c r="C62" s="111" t="s">
        <v>177</v>
      </c>
      <c r="D62" s="112"/>
      <c r="E62" s="113"/>
      <c r="F62" s="81"/>
      <c r="G62" s="109"/>
      <c r="H62" s="84">
        <v>25.1</v>
      </c>
      <c r="I62" s="81" t="s">
        <v>186</v>
      </c>
    </row>
    <row r="63" spans="1:9" ht="295.8" customHeight="1" thickBot="1">
      <c r="A63" s="94"/>
      <c r="B63" s="110"/>
      <c r="C63" s="34">
        <v>382</v>
      </c>
      <c r="D63" s="34">
        <v>96</v>
      </c>
      <c r="E63" s="29">
        <f>D63/C63*100</f>
        <v>25.130890052356019</v>
      </c>
      <c r="F63" s="94"/>
      <c r="G63" s="110"/>
      <c r="H63" s="84"/>
      <c r="I63" s="94"/>
    </row>
    <row r="64" spans="1:9" ht="32.4" customHeight="1" thickBot="1">
      <c r="A64" s="100" t="s">
        <v>178</v>
      </c>
      <c r="B64" s="101"/>
      <c r="C64" s="101"/>
      <c r="D64" s="101"/>
      <c r="E64" s="101"/>
      <c r="F64" s="101"/>
      <c r="G64" s="101"/>
      <c r="H64" s="102"/>
      <c r="I64" s="103"/>
    </row>
    <row r="65" spans="1:9" ht="63" customHeight="1">
      <c r="A65" s="104"/>
      <c r="B65" s="108" t="s">
        <v>57</v>
      </c>
      <c r="C65" s="81" t="s">
        <v>147</v>
      </c>
      <c r="D65" s="81"/>
      <c r="E65" s="81"/>
      <c r="F65" s="106"/>
      <c r="G65" s="106"/>
      <c r="H65" s="106"/>
      <c r="I65" s="114"/>
    </row>
    <row r="66" spans="1:9">
      <c r="A66" s="104"/>
      <c r="B66" s="109"/>
      <c r="C66" s="31">
        <v>12</v>
      </c>
      <c r="D66" s="31">
        <v>11</v>
      </c>
      <c r="E66" s="30">
        <f>D66/C66*100</f>
        <v>91.666666666666657</v>
      </c>
      <c r="F66" s="106"/>
      <c r="G66" s="106"/>
      <c r="H66" s="106"/>
      <c r="I66" s="115"/>
    </row>
    <row r="67" spans="1:9" ht="80.400000000000006" customHeight="1">
      <c r="A67" s="104"/>
      <c r="B67" s="109"/>
      <c r="C67" s="81" t="s">
        <v>148</v>
      </c>
      <c r="D67" s="81"/>
      <c r="E67" s="81"/>
      <c r="F67" s="106"/>
      <c r="G67" s="106"/>
      <c r="H67" s="106"/>
      <c r="I67" s="115"/>
    </row>
    <row r="68" spans="1:9">
      <c r="A68" s="104"/>
      <c r="B68" s="109"/>
      <c r="C68" s="31">
        <v>5</v>
      </c>
      <c r="D68" s="31">
        <v>9</v>
      </c>
      <c r="E68" s="30">
        <f>D68/C68*100</f>
        <v>180</v>
      </c>
      <c r="F68" s="106"/>
      <c r="G68" s="106"/>
      <c r="H68" s="106"/>
      <c r="I68" s="115"/>
    </row>
    <row r="69" spans="1:9" ht="66.599999999999994" customHeight="1">
      <c r="A69" s="104"/>
      <c r="B69" s="109"/>
      <c r="C69" s="81" t="s">
        <v>149</v>
      </c>
      <c r="D69" s="81"/>
      <c r="E69" s="81"/>
      <c r="F69" s="106"/>
      <c r="G69" s="106"/>
      <c r="H69" s="106"/>
      <c r="I69" s="115"/>
    </row>
    <row r="70" spans="1:9" ht="17.399999999999999" customHeight="1">
      <c r="A70" s="105"/>
      <c r="B70" s="85"/>
      <c r="C70" s="31">
        <v>1</v>
      </c>
      <c r="D70" s="31">
        <v>1</v>
      </c>
      <c r="E70" s="30">
        <v>100</v>
      </c>
      <c r="F70" s="106"/>
      <c r="G70" s="106"/>
      <c r="H70" s="106"/>
      <c r="I70" s="116"/>
    </row>
    <row r="71" spans="1:9" ht="100.2" customHeight="1">
      <c r="A71" s="26" t="s">
        <v>75</v>
      </c>
      <c r="B71" s="26" t="s">
        <v>57</v>
      </c>
      <c r="C71" s="81"/>
      <c r="D71" s="81"/>
      <c r="E71" s="81"/>
      <c r="F71" s="26" t="s">
        <v>180</v>
      </c>
      <c r="G71" s="26" t="s">
        <v>216</v>
      </c>
      <c r="H71" s="30">
        <v>91.7</v>
      </c>
      <c r="I71" s="26" t="s">
        <v>217</v>
      </c>
    </row>
    <row r="72" spans="1:9" ht="93.6">
      <c r="A72" s="26" t="s">
        <v>76</v>
      </c>
      <c r="B72" s="26" t="s">
        <v>57</v>
      </c>
      <c r="C72" s="81"/>
      <c r="D72" s="81"/>
      <c r="E72" s="81"/>
      <c r="F72" s="26" t="s">
        <v>179</v>
      </c>
      <c r="G72" s="26" t="s">
        <v>218</v>
      </c>
      <c r="H72" s="30">
        <v>180</v>
      </c>
      <c r="I72" s="26" t="s">
        <v>219</v>
      </c>
    </row>
    <row r="73" spans="1:9" ht="172.2" customHeight="1">
      <c r="A73" s="26" t="s">
        <v>77</v>
      </c>
      <c r="B73" s="26" t="s">
        <v>57</v>
      </c>
      <c r="C73" s="81"/>
      <c r="D73" s="81"/>
      <c r="E73" s="81"/>
      <c r="F73" s="26" t="s">
        <v>150</v>
      </c>
      <c r="G73" s="26" t="s">
        <v>151</v>
      </c>
      <c r="H73" s="30">
        <v>100</v>
      </c>
      <c r="I73" s="35" t="s">
        <v>220</v>
      </c>
    </row>
    <row r="74" spans="1:9" ht="203.4" customHeight="1" thickBot="1">
      <c r="A74" s="28" t="s">
        <v>78</v>
      </c>
      <c r="B74" s="28" t="s">
        <v>57</v>
      </c>
      <c r="C74" s="94"/>
      <c r="D74" s="94"/>
      <c r="E74" s="94"/>
      <c r="F74" s="28" t="s">
        <v>83</v>
      </c>
      <c r="G74" s="28" t="s">
        <v>152</v>
      </c>
      <c r="H74" s="29">
        <v>100</v>
      </c>
      <c r="I74" s="28" t="s">
        <v>86</v>
      </c>
    </row>
    <row r="75" spans="1:9" ht="21.6" customHeight="1" thickBot="1">
      <c r="A75" s="117" t="s">
        <v>53</v>
      </c>
      <c r="B75" s="118"/>
      <c r="C75" s="118"/>
      <c r="D75" s="118"/>
      <c r="E75" s="118"/>
      <c r="F75" s="118"/>
      <c r="G75" s="118"/>
      <c r="H75" s="118"/>
      <c r="I75" s="119"/>
    </row>
    <row r="76" spans="1:9" ht="49.8" customHeight="1">
      <c r="A76" s="135" t="s">
        <v>22</v>
      </c>
      <c r="B76" s="108" t="s">
        <v>57</v>
      </c>
      <c r="C76" s="81" t="s">
        <v>154</v>
      </c>
      <c r="D76" s="81"/>
      <c r="E76" s="81"/>
      <c r="F76" s="108" t="s">
        <v>153</v>
      </c>
      <c r="G76" s="108" t="s">
        <v>225</v>
      </c>
      <c r="H76" s="82">
        <v>41.6</v>
      </c>
      <c r="I76" s="108" t="s">
        <v>233</v>
      </c>
    </row>
    <row r="77" spans="1:9" ht="121.8" customHeight="1">
      <c r="A77" s="136"/>
      <c r="B77" s="85"/>
      <c r="C77" s="30">
        <v>5325</v>
      </c>
      <c r="D77" s="30">
        <v>2215</v>
      </c>
      <c r="E77" s="30">
        <f>D77/C77*100</f>
        <v>41.5962441314554</v>
      </c>
      <c r="F77" s="85"/>
      <c r="G77" s="85"/>
      <c r="H77" s="82"/>
      <c r="I77" s="85"/>
    </row>
    <row r="78" spans="1:9" ht="34.200000000000003" customHeight="1">
      <c r="A78" s="120" t="s">
        <v>23</v>
      </c>
      <c r="B78" s="81" t="s">
        <v>57</v>
      </c>
      <c r="C78" s="81" t="s">
        <v>155</v>
      </c>
      <c r="D78" s="81"/>
      <c r="E78" s="81"/>
      <c r="F78" s="81" t="s">
        <v>156</v>
      </c>
      <c r="G78" s="121" t="s">
        <v>226</v>
      </c>
      <c r="H78" s="82"/>
      <c r="I78" s="81" t="s">
        <v>234</v>
      </c>
    </row>
    <row r="79" spans="1:9">
      <c r="A79" s="120"/>
      <c r="B79" s="81"/>
      <c r="C79" s="31">
        <v>929.8</v>
      </c>
      <c r="D79" s="30">
        <v>452</v>
      </c>
      <c r="E79" s="30">
        <f>D79/C79*100</f>
        <v>48.612604861260486</v>
      </c>
      <c r="F79" s="81"/>
      <c r="G79" s="121"/>
      <c r="H79" s="82"/>
      <c r="I79" s="81"/>
    </row>
    <row r="80" spans="1:9" ht="65.400000000000006" customHeight="1">
      <c r="A80" s="120"/>
      <c r="B80" s="81"/>
      <c r="C80" s="81" t="s">
        <v>157</v>
      </c>
      <c r="D80" s="81"/>
      <c r="E80" s="81"/>
      <c r="F80" s="81"/>
      <c r="G80" s="121"/>
      <c r="H80" s="82"/>
      <c r="I80" s="81"/>
    </row>
    <row r="81" spans="1:9">
      <c r="A81" s="120"/>
      <c r="B81" s="81"/>
      <c r="C81" s="31">
        <v>487.2</v>
      </c>
      <c r="D81" s="31">
        <v>236.5</v>
      </c>
      <c r="E81" s="30">
        <f>D81/C81*100</f>
        <v>48.542692939244667</v>
      </c>
      <c r="F81" s="81"/>
      <c r="G81" s="121"/>
      <c r="H81" s="82"/>
      <c r="I81" s="81"/>
    </row>
    <row r="82" spans="1:9" ht="78.599999999999994" customHeight="1">
      <c r="A82" s="120"/>
      <c r="B82" s="81"/>
      <c r="C82" s="81" t="s">
        <v>158</v>
      </c>
      <c r="D82" s="81"/>
      <c r="E82" s="81"/>
      <c r="F82" s="81"/>
      <c r="G82" s="121"/>
      <c r="H82" s="82"/>
      <c r="I82" s="81"/>
    </row>
    <row r="83" spans="1:9" ht="21" customHeight="1">
      <c r="A83" s="120"/>
      <c r="B83" s="81"/>
      <c r="C83" s="31">
        <v>26.1</v>
      </c>
      <c r="D83" s="30">
        <v>9.9</v>
      </c>
      <c r="E83" s="30">
        <f>D83/C83*100</f>
        <v>37.931034482758619</v>
      </c>
      <c r="F83" s="81"/>
      <c r="G83" s="121"/>
      <c r="H83" s="82"/>
      <c r="I83" s="81"/>
    </row>
    <row r="84" spans="1:9" ht="66.599999999999994" customHeight="1">
      <c r="A84" s="120" t="s">
        <v>79</v>
      </c>
      <c r="B84" s="81" t="s">
        <v>57</v>
      </c>
      <c r="C84" s="81" t="s">
        <v>159</v>
      </c>
      <c r="D84" s="81"/>
      <c r="E84" s="81"/>
      <c r="F84" s="81" t="s">
        <v>160</v>
      </c>
      <c r="G84" s="84"/>
      <c r="H84" s="84"/>
      <c r="I84" s="81" t="s">
        <v>221</v>
      </c>
    </row>
    <row r="85" spans="1:9">
      <c r="A85" s="120"/>
      <c r="B85" s="81"/>
      <c r="C85" s="30">
        <v>3</v>
      </c>
      <c r="D85" s="31"/>
      <c r="E85" s="31"/>
      <c r="F85" s="81"/>
      <c r="G85" s="84"/>
      <c r="H85" s="84"/>
      <c r="I85" s="81"/>
    </row>
    <row r="86" spans="1:9" ht="91.2" customHeight="1">
      <c r="A86" s="120"/>
      <c r="B86" s="81"/>
      <c r="C86" s="81" t="s">
        <v>161</v>
      </c>
      <c r="D86" s="81"/>
      <c r="E86" s="81"/>
      <c r="F86" s="81"/>
      <c r="G86" s="84"/>
      <c r="H86" s="84"/>
      <c r="I86" s="81"/>
    </row>
    <row r="87" spans="1:9" ht="32.4" customHeight="1">
      <c r="A87" s="120"/>
      <c r="B87" s="81"/>
      <c r="C87" s="31">
        <v>2.8</v>
      </c>
      <c r="D87" s="31"/>
      <c r="E87" s="31"/>
      <c r="F87" s="81"/>
      <c r="G87" s="84"/>
      <c r="H87" s="84"/>
      <c r="I87" s="81"/>
    </row>
    <row r="88" spans="1:9" ht="46.2" customHeight="1">
      <c r="A88" s="120" t="s">
        <v>25</v>
      </c>
      <c r="B88" s="81" t="s">
        <v>9</v>
      </c>
      <c r="C88" s="81" t="s">
        <v>162</v>
      </c>
      <c r="D88" s="81"/>
      <c r="E88" s="81"/>
      <c r="F88" s="81" t="s">
        <v>163</v>
      </c>
      <c r="G88" s="81"/>
      <c r="H88" s="82"/>
      <c r="I88" s="81" t="s">
        <v>222</v>
      </c>
    </row>
    <row r="89" spans="1:9" ht="190.2" customHeight="1">
      <c r="A89" s="120"/>
      <c r="B89" s="81"/>
      <c r="C89" s="31">
        <v>400</v>
      </c>
      <c r="D89" s="31"/>
      <c r="E89" s="30"/>
      <c r="F89" s="81"/>
      <c r="G89" s="81"/>
      <c r="H89" s="82"/>
      <c r="I89" s="81"/>
    </row>
    <row r="90" spans="1:9" ht="46.8" customHeight="1">
      <c r="A90" s="120" t="s">
        <v>26</v>
      </c>
      <c r="B90" s="81" t="s">
        <v>9</v>
      </c>
      <c r="C90" s="81" t="s">
        <v>164</v>
      </c>
      <c r="D90" s="81"/>
      <c r="E90" s="81"/>
      <c r="F90" s="81" t="s">
        <v>165</v>
      </c>
      <c r="G90" s="81"/>
      <c r="H90" s="82"/>
      <c r="I90" s="94" t="s">
        <v>222</v>
      </c>
    </row>
    <row r="91" spans="1:9" ht="80.400000000000006" customHeight="1">
      <c r="A91" s="120"/>
      <c r="B91" s="81"/>
      <c r="C91" s="31">
        <v>18</v>
      </c>
      <c r="D91" s="31"/>
      <c r="E91" s="30"/>
      <c r="F91" s="81"/>
      <c r="G91" s="81"/>
      <c r="H91" s="82"/>
      <c r="I91" s="85"/>
    </row>
    <row r="92" spans="1:9" ht="52.2" customHeight="1">
      <c r="A92" s="120" t="s">
        <v>80</v>
      </c>
      <c r="B92" s="81" t="s">
        <v>57</v>
      </c>
      <c r="C92" s="81" t="s">
        <v>181</v>
      </c>
      <c r="D92" s="81"/>
      <c r="E92" s="81"/>
      <c r="F92" s="81" t="s">
        <v>166</v>
      </c>
      <c r="G92" s="121" t="s">
        <v>188</v>
      </c>
      <c r="H92" s="82">
        <v>100</v>
      </c>
      <c r="I92" s="81" t="s">
        <v>189</v>
      </c>
    </row>
    <row r="93" spans="1:9" ht="79.2" customHeight="1" thickBot="1">
      <c r="A93" s="122"/>
      <c r="B93" s="94"/>
      <c r="C93" s="36">
        <v>1447515.8</v>
      </c>
      <c r="D93" s="36">
        <v>381397</v>
      </c>
      <c r="E93" s="29">
        <f>D93/C93*100</f>
        <v>26.348382518518971</v>
      </c>
      <c r="F93" s="94"/>
      <c r="G93" s="123"/>
      <c r="H93" s="95"/>
      <c r="I93" s="94"/>
    </row>
    <row r="94" spans="1:9" ht="22.2" customHeight="1" thickBot="1">
      <c r="A94" s="89" t="s">
        <v>11</v>
      </c>
      <c r="B94" s="90"/>
      <c r="C94" s="90"/>
      <c r="D94" s="90"/>
      <c r="E94" s="90"/>
      <c r="F94" s="90"/>
      <c r="G94" s="90"/>
      <c r="H94" s="90"/>
      <c r="I94" s="91"/>
    </row>
    <row r="95" spans="1:9" ht="16.2" thickBot="1">
      <c r="A95" s="89" t="s">
        <v>53</v>
      </c>
      <c r="B95" s="90"/>
      <c r="C95" s="90"/>
      <c r="D95" s="90"/>
      <c r="E95" s="90"/>
      <c r="F95" s="90"/>
      <c r="G95" s="90"/>
      <c r="H95" s="90"/>
      <c r="I95" s="91"/>
    </row>
    <row r="96" spans="1:9" ht="84" customHeight="1">
      <c r="A96" s="85" t="s">
        <v>81</v>
      </c>
      <c r="B96" s="85" t="s">
        <v>57</v>
      </c>
      <c r="C96" s="127" t="s">
        <v>71</v>
      </c>
      <c r="D96" s="127"/>
      <c r="E96" s="127"/>
      <c r="F96" s="85" t="s">
        <v>167</v>
      </c>
      <c r="G96" s="85" t="s">
        <v>182</v>
      </c>
      <c r="H96" s="92">
        <v>101.6</v>
      </c>
      <c r="I96" s="85" t="s">
        <v>183</v>
      </c>
    </row>
    <row r="97" spans="1:9" ht="149.4" customHeight="1" thickBot="1">
      <c r="A97" s="94"/>
      <c r="B97" s="94"/>
      <c r="C97" s="29">
        <v>5000</v>
      </c>
      <c r="D97" s="37">
        <v>5080.1099999999997</v>
      </c>
      <c r="E97" s="29">
        <f>D97/C97*100</f>
        <v>101.6022</v>
      </c>
      <c r="F97" s="94"/>
      <c r="G97" s="94"/>
      <c r="H97" s="95"/>
      <c r="I97" s="94"/>
    </row>
    <row r="98" spans="1:9" ht="20.399999999999999" customHeight="1" thickBot="1">
      <c r="A98" s="124" t="s">
        <v>12</v>
      </c>
      <c r="B98" s="125"/>
      <c r="C98" s="125"/>
      <c r="D98" s="125"/>
      <c r="E98" s="125"/>
      <c r="F98" s="125"/>
      <c r="G98" s="125"/>
      <c r="H98" s="125"/>
      <c r="I98" s="126"/>
    </row>
    <row r="99" spans="1:9" ht="16.2" thickBot="1">
      <c r="A99" s="89" t="s">
        <v>53</v>
      </c>
      <c r="B99" s="90"/>
      <c r="C99" s="90"/>
      <c r="D99" s="90"/>
      <c r="E99" s="90"/>
      <c r="F99" s="90"/>
      <c r="G99" s="90"/>
      <c r="H99" s="90"/>
      <c r="I99" s="91"/>
    </row>
    <row r="100" spans="1:9" ht="48.6" customHeight="1">
      <c r="A100" s="85" t="s">
        <v>14</v>
      </c>
      <c r="B100" s="85" t="s">
        <v>57</v>
      </c>
      <c r="C100" s="85" t="s">
        <v>58</v>
      </c>
      <c r="D100" s="85"/>
      <c r="E100" s="85"/>
      <c r="F100" s="85" t="s">
        <v>84</v>
      </c>
      <c r="G100" s="85" t="s">
        <v>168</v>
      </c>
      <c r="H100" s="128">
        <v>100</v>
      </c>
      <c r="I100" s="130"/>
    </row>
    <row r="101" spans="1:9" ht="61.2" customHeight="1">
      <c r="A101" s="81"/>
      <c r="B101" s="81"/>
      <c r="C101" s="31">
        <v>5.0259999999999998</v>
      </c>
      <c r="D101" s="31">
        <v>5.0259999999999998</v>
      </c>
      <c r="E101" s="30">
        <v>100</v>
      </c>
      <c r="F101" s="81"/>
      <c r="G101" s="81"/>
      <c r="H101" s="129"/>
      <c r="I101" s="131"/>
    </row>
    <row r="102" spans="1:9" ht="33" customHeight="1">
      <c r="A102" s="81" t="s">
        <v>13</v>
      </c>
      <c r="B102" s="81" t="s">
        <v>57</v>
      </c>
      <c r="C102" s="81" t="s">
        <v>72</v>
      </c>
      <c r="D102" s="81"/>
      <c r="E102" s="81"/>
      <c r="F102" s="81" t="s">
        <v>227</v>
      </c>
      <c r="G102" s="121" t="s">
        <v>228</v>
      </c>
      <c r="H102" s="129"/>
      <c r="I102" s="81" t="s">
        <v>235</v>
      </c>
    </row>
    <row r="103" spans="1:9">
      <c r="A103" s="81"/>
      <c r="B103" s="81"/>
      <c r="C103" s="31">
        <v>830</v>
      </c>
      <c r="D103" s="31">
        <v>248</v>
      </c>
      <c r="E103" s="30">
        <f>D103/C103*100</f>
        <v>29.879518072289159</v>
      </c>
      <c r="F103" s="81"/>
      <c r="G103" s="121"/>
      <c r="H103" s="129"/>
      <c r="I103" s="81"/>
    </row>
    <row r="104" spans="1:9" ht="81" customHeight="1">
      <c r="A104" s="81"/>
      <c r="B104" s="81"/>
      <c r="C104" s="81" t="s">
        <v>59</v>
      </c>
      <c r="D104" s="81"/>
      <c r="E104" s="81"/>
      <c r="F104" s="81"/>
      <c r="G104" s="121"/>
      <c r="H104" s="129"/>
      <c r="I104" s="81" t="s">
        <v>235</v>
      </c>
    </row>
    <row r="105" spans="1:9" ht="119.4" customHeight="1">
      <c r="A105" s="81"/>
      <c r="B105" s="81"/>
      <c r="C105" s="31">
        <v>600</v>
      </c>
      <c r="D105" s="31">
        <v>485</v>
      </c>
      <c r="E105" s="30">
        <f>D105/C105*100</f>
        <v>80.833333333333329</v>
      </c>
      <c r="F105" s="81"/>
      <c r="G105" s="121"/>
      <c r="H105" s="129"/>
      <c r="I105" s="81"/>
    </row>
    <row r="106" spans="1:9" ht="79.2" customHeight="1">
      <c r="A106" s="81" t="s">
        <v>15</v>
      </c>
      <c r="B106" s="81" t="s">
        <v>57</v>
      </c>
      <c r="C106" s="81" t="s">
        <v>60</v>
      </c>
      <c r="D106" s="81"/>
      <c r="E106" s="81"/>
      <c r="F106" s="81" t="s">
        <v>85</v>
      </c>
      <c r="G106" s="81"/>
      <c r="H106" s="129"/>
      <c r="I106" s="81" t="s">
        <v>223</v>
      </c>
    </row>
    <row r="107" spans="1:9" ht="91.2" customHeight="1">
      <c r="A107" s="81"/>
      <c r="B107" s="81"/>
      <c r="C107" s="31">
        <v>1</v>
      </c>
      <c r="D107" s="31"/>
      <c r="E107" s="30"/>
      <c r="F107" s="81"/>
      <c r="G107" s="81"/>
      <c r="H107" s="129"/>
      <c r="I107" s="81"/>
    </row>
    <row r="108" spans="1:9" ht="49.8" customHeight="1">
      <c r="A108" s="81" t="s">
        <v>16</v>
      </c>
      <c r="B108" s="81" t="s">
        <v>57</v>
      </c>
      <c r="C108" s="81" t="s">
        <v>61</v>
      </c>
      <c r="D108" s="81"/>
      <c r="E108" s="81"/>
      <c r="F108" s="81" t="s">
        <v>169</v>
      </c>
      <c r="G108" s="81" t="s">
        <v>170</v>
      </c>
      <c r="H108" s="129"/>
      <c r="I108" s="81" t="s">
        <v>239</v>
      </c>
    </row>
    <row r="109" spans="1:9" ht="91.2" customHeight="1">
      <c r="A109" s="81"/>
      <c r="B109" s="81"/>
      <c r="C109" s="31">
        <v>5</v>
      </c>
      <c r="D109" s="31"/>
      <c r="E109" s="30"/>
      <c r="F109" s="81"/>
      <c r="G109" s="81"/>
      <c r="H109" s="129"/>
      <c r="I109" s="81"/>
    </row>
    <row r="110" spans="1:9" ht="94.8" customHeight="1">
      <c r="A110" s="81" t="s">
        <v>17</v>
      </c>
      <c r="B110" s="81" t="s">
        <v>9</v>
      </c>
      <c r="C110" s="81" t="s">
        <v>62</v>
      </c>
      <c r="D110" s="81"/>
      <c r="E110" s="81"/>
      <c r="F110" s="81" t="s">
        <v>89</v>
      </c>
      <c r="G110" s="81" t="s">
        <v>171</v>
      </c>
      <c r="H110" s="129"/>
      <c r="I110" s="81" t="s">
        <v>115</v>
      </c>
    </row>
    <row r="111" spans="1:9" ht="136.19999999999999" customHeight="1">
      <c r="A111" s="81"/>
      <c r="B111" s="81"/>
      <c r="C111" s="30">
        <v>100</v>
      </c>
      <c r="D111" s="30"/>
      <c r="E111" s="30"/>
      <c r="F111" s="81"/>
      <c r="G111" s="81"/>
      <c r="H111" s="129"/>
      <c r="I111" s="81"/>
    </row>
    <row r="112" spans="1:9" ht="47.4" customHeight="1">
      <c r="A112" s="81" t="s">
        <v>20</v>
      </c>
      <c r="B112" s="81" t="s">
        <v>57</v>
      </c>
      <c r="C112" s="81" t="s">
        <v>63</v>
      </c>
      <c r="D112" s="81"/>
      <c r="E112" s="81"/>
      <c r="F112" s="81" t="s">
        <v>172</v>
      </c>
      <c r="G112" s="81" t="s">
        <v>224</v>
      </c>
      <c r="H112" s="137"/>
      <c r="I112" s="81" t="s">
        <v>173</v>
      </c>
    </row>
    <row r="113" spans="1:9">
      <c r="A113" s="81"/>
      <c r="B113" s="81"/>
      <c r="C113" s="32">
        <v>50</v>
      </c>
      <c r="D113" s="31">
        <v>17</v>
      </c>
      <c r="E113" s="30">
        <f>D113/C113*100</f>
        <v>34</v>
      </c>
      <c r="F113" s="81"/>
      <c r="G113" s="81"/>
      <c r="H113" s="138"/>
      <c r="I113" s="81"/>
    </row>
    <row r="114" spans="1:9" ht="63" customHeight="1">
      <c r="A114" s="81"/>
      <c r="B114" s="81"/>
      <c r="C114" s="96" t="s">
        <v>64</v>
      </c>
      <c r="D114" s="96"/>
      <c r="E114" s="96"/>
      <c r="F114" s="81"/>
      <c r="G114" s="81"/>
      <c r="H114" s="138"/>
      <c r="I114" s="81" t="s">
        <v>115</v>
      </c>
    </row>
    <row r="115" spans="1:9">
      <c r="A115" s="81"/>
      <c r="B115" s="81"/>
      <c r="C115" s="30">
        <v>12010</v>
      </c>
      <c r="D115" s="30"/>
      <c r="E115" s="30"/>
      <c r="F115" s="81"/>
      <c r="G115" s="81"/>
      <c r="H115" s="139"/>
      <c r="I115" s="81"/>
    </row>
  </sheetData>
  <mergeCells count="271">
    <mergeCell ref="I112:I113"/>
    <mergeCell ref="C114:E114"/>
    <mergeCell ref="I114:I115"/>
    <mergeCell ref="A9:I9"/>
    <mergeCell ref="A34:I34"/>
    <mergeCell ref="B57:B58"/>
    <mergeCell ref="B65:B70"/>
    <mergeCell ref="A76:A77"/>
    <mergeCell ref="B76:B77"/>
    <mergeCell ref="A112:A115"/>
    <mergeCell ref="B112:B115"/>
    <mergeCell ref="C112:E112"/>
    <mergeCell ref="F112:F115"/>
    <mergeCell ref="G112:G115"/>
    <mergeCell ref="H112:H115"/>
    <mergeCell ref="I108:I109"/>
    <mergeCell ref="A110:A111"/>
    <mergeCell ref="B110:B111"/>
    <mergeCell ref="C110:E110"/>
    <mergeCell ref="F110:F111"/>
    <mergeCell ref="G110:G111"/>
    <mergeCell ref="H110:H111"/>
    <mergeCell ref="A102:A105"/>
    <mergeCell ref="B102:B105"/>
    <mergeCell ref="C102:E102"/>
    <mergeCell ref="F102:F105"/>
    <mergeCell ref="G102:G105"/>
    <mergeCell ref="H102:H105"/>
    <mergeCell ref="I102:I103"/>
    <mergeCell ref="C104:E104"/>
    <mergeCell ref="I110:I111"/>
    <mergeCell ref="A108:A109"/>
    <mergeCell ref="B108:B109"/>
    <mergeCell ref="C108:E108"/>
    <mergeCell ref="F108:F109"/>
    <mergeCell ref="G108:G109"/>
    <mergeCell ref="H108:H109"/>
    <mergeCell ref="I104:I105"/>
    <mergeCell ref="A106:A107"/>
    <mergeCell ref="B106:B107"/>
    <mergeCell ref="C106:E106"/>
    <mergeCell ref="F106:F107"/>
    <mergeCell ref="G106:G107"/>
    <mergeCell ref="H106:H107"/>
    <mergeCell ref="I106:I107"/>
    <mergeCell ref="A98:I98"/>
    <mergeCell ref="A99:I99"/>
    <mergeCell ref="A100:A101"/>
    <mergeCell ref="B100:B101"/>
    <mergeCell ref="C100:E100"/>
    <mergeCell ref="F100:F101"/>
    <mergeCell ref="G100:G101"/>
    <mergeCell ref="A94:I94"/>
    <mergeCell ref="A95:I95"/>
    <mergeCell ref="A96:A97"/>
    <mergeCell ref="B96:B97"/>
    <mergeCell ref="C96:E96"/>
    <mergeCell ref="F96:F97"/>
    <mergeCell ref="G96:G97"/>
    <mergeCell ref="H96:H97"/>
    <mergeCell ref="I96:I97"/>
    <mergeCell ref="H100:H101"/>
    <mergeCell ref="I100:I101"/>
    <mergeCell ref="I88:I89"/>
    <mergeCell ref="A90:A91"/>
    <mergeCell ref="B90:B91"/>
    <mergeCell ref="C90:E90"/>
    <mergeCell ref="F90:F91"/>
    <mergeCell ref="G90:G91"/>
    <mergeCell ref="H90:H91"/>
    <mergeCell ref="I90:I91"/>
    <mergeCell ref="A92:A93"/>
    <mergeCell ref="B92:B93"/>
    <mergeCell ref="C92:E92"/>
    <mergeCell ref="F92:F93"/>
    <mergeCell ref="G92:G93"/>
    <mergeCell ref="H92:H93"/>
    <mergeCell ref="I92:I93"/>
    <mergeCell ref="A88:A89"/>
    <mergeCell ref="B88:B89"/>
    <mergeCell ref="C88:E88"/>
    <mergeCell ref="F88:F89"/>
    <mergeCell ref="G88:G89"/>
    <mergeCell ref="H88:H89"/>
    <mergeCell ref="I78:I83"/>
    <mergeCell ref="C80:E80"/>
    <mergeCell ref="C82:E82"/>
    <mergeCell ref="A84:A87"/>
    <mergeCell ref="B84:B87"/>
    <mergeCell ref="C84:E84"/>
    <mergeCell ref="F84:F87"/>
    <mergeCell ref="G84:G87"/>
    <mergeCell ref="H84:H87"/>
    <mergeCell ref="I84:I87"/>
    <mergeCell ref="A78:A83"/>
    <mergeCell ref="B78:B83"/>
    <mergeCell ref="C78:E78"/>
    <mergeCell ref="F78:F83"/>
    <mergeCell ref="G78:G83"/>
    <mergeCell ref="H78:H83"/>
    <mergeCell ref="C86:E86"/>
    <mergeCell ref="C71:E71"/>
    <mergeCell ref="C72:E72"/>
    <mergeCell ref="C73:E73"/>
    <mergeCell ref="C74:E74"/>
    <mergeCell ref="A75:I75"/>
    <mergeCell ref="C65:E65"/>
    <mergeCell ref="C67:E67"/>
    <mergeCell ref="C69:E69"/>
    <mergeCell ref="H76:H77"/>
    <mergeCell ref="C76:E76"/>
    <mergeCell ref="I76:I77"/>
    <mergeCell ref="F76:F77"/>
    <mergeCell ref="G76:G77"/>
    <mergeCell ref="A64:I64"/>
    <mergeCell ref="A65:A70"/>
    <mergeCell ref="F65:F70"/>
    <mergeCell ref="G65:G70"/>
    <mergeCell ref="H65:H70"/>
    <mergeCell ref="A59:I59"/>
    <mergeCell ref="A60:A63"/>
    <mergeCell ref="B60:B63"/>
    <mergeCell ref="C60:E60"/>
    <mergeCell ref="F60:F63"/>
    <mergeCell ref="G60:G63"/>
    <mergeCell ref="I60:I61"/>
    <mergeCell ref="C62:E62"/>
    <mergeCell ref="I62:I63"/>
    <mergeCell ref="I65:I70"/>
    <mergeCell ref="H62:H63"/>
    <mergeCell ref="H60:H61"/>
    <mergeCell ref="A57:A58"/>
    <mergeCell ref="C57:E57"/>
    <mergeCell ref="F57:F58"/>
    <mergeCell ref="G57:G58"/>
    <mergeCell ref="H57:H58"/>
    <mergeCell ref="I57:I58"/>
    <mergeCell ref="H53:H54"/>
    <mergeCell ref="I53:I54"/>
    <mergeCell ref="A55:A56"/>
    <mergeCell ref="B55:B56"/>
    <mergeCell ref="C55:E55"/>
    <mergeCell ref="F55:F56"/>
    <mergeCell ref="G55:G56"/>
    <mergeCell ref="H55:H56"/>
    <mergeCell ref="I55:I56"/>
    <mergeCell ref="C51:E51"/>
    <mergeCell ref="A53:A54"/>
    <mergeCell ref="B53:B54"/>
    <mergeCell ref="C53:E53"/>
    <mergeCell ref="F53:F54"/>
    <mergeCell ref="G53:G54"/>
    <mergeCell ref="I43:I44"/>
    <mergeCell ref="A45:A52"/>
    <mergeCell ref="B45:B52"/>
    <mergeCell ref="C45:E45"/>
    <mergeCell ref="F45:F52"/>
    <mergeCell ref="G45:G52"/>
    <mergeCell ref="H45:H52"/>
    <mergeCell ref="I45:I52"/>
    <mergeCell ref="C47:E47"/>
    <mergeCell ref="C49:E49"/>
    <mergeCell ref="A43:A44"/>
    <mergeCell ref="B43:B44"/>
    <mergeCell ref="C43:E43"/>
    <mergeCell ref="F43:F44"/>
    <mergeCell ref="G43:G44"/>
    <mergeCell ref="H43:H44"/>
    <mergeCell ref="I39:I40"/>
    <mergeCell ref="A41:A42"/>
    <mergeCell ref="B41:B42"/>
    <mergeCell ref="C41:E41"/>
    <mergeCell ref="F41:F42"/>
    <mergeCell ref="G41:G42"/>
    <mergeCell ref="H41:H42"/>
    <mergeCell ref="I41:I42"/>
    <mergeCell ref="A39:A40"/>
    <mergeCell ref="B39:B40"/>
    <mergeCell ref="C39:E39"/>
    <mergeCell ref="F39:F40"/>
    <mergeCell ref="G39:G40"/>
    <mergeCell ref="H39:H40"/>
    <mergeCell ref="I35:I36"/>
    <mergeCell ref="A37:A38"/>
    <mergeCell ref="B37:B38"/>
    <mergeCell ref="C37:E37"/>
    <mergeCell ref="F37:F38"/>
    <mergeCell ref="G37:G38"/>
    <mergeCell ref="H37:H38"/>
    <mergeCell ref="I37:I38"/>
    <mergeCell ref="A35:A36"/>
    <mergeCell ref="B35:B36"/>
    <mergeCell ref="C35:E35"/>
    <mergeCell ref="F35:F36"/>
    <mergeCell ref="G35:G36"/>
    <mergeCell ref="H35:H36"/>
    <mergeCell ref="I30:I31"/>
    <mergeCell ref="A32:A33"/>
    <mergeCell ref="B32:B33"/>
    <mergeCell ref="C32:E32"/>
    <mergeCell ref="F32:F33"/>
    <mergeCell ref="G32:G33"/>
    <mergeCell ref="H32:H33"/>
    <mergeCell ref="I32:I33"/>
    <mergeCell ref="A30:A31"/>
    <mergeCell ref="B30:B31"/>
    <mergeCell ref="C30:E30"/>
    <mergeCell ref="F30:F31"/>
    <mergeCell ref="G30:G31"/>
    <mergeCell ref="H30:H31"/>
    <mergeCell ref="I26:I27"/>
    <mergeCell ref="A28:A29"/>
    <mergeCell ref="B28:B29"/>
    <mergeCell ref="C28:E28"/>
    <mergeCell ref="F28:F29"/>
    <mergeCell ref="G28:G29"/>
    <mergeCell ref="H28:H29"/>
    <mergeCell ref="I28:I29"/>
    <mergeCell ref="A26:A27"/>
    <mergeCell ref="B26:B27"/>
    <mergeCell ref="C26:E26"/>
    <mergeCell ref="F26:F27"/>
    <mergeCell ref="G26:G27"/>
    <mergeCell ref="H26:H27"/>
    <mergeCell ref="G12:G13"/>
    <mergeCell ref="H12:H13"/>
    <mergeCell ref="I18:I21"/>
    <mergeCell ref="C20:E20"/>
    <mergeCell ref="A22:A25"/>
    <mergeCell ref="B22:B25"/>
    <mergeCell ref="C22:E22"/>
    <mergeCell ref="F22:F25"/>
    <mergeCell ref="G22:G25"/>
    <mergeCell ref="H22:H25"/>
    <mergeCell ref="I22:I25"/>
    <mergeCell ref="C24:E24"/>
    <mergeCell ref="A18:A21"/>
    <mergeCell ref="B18:B21"/>
    <mergeCell ref="C18:E18"/>
    <mergeCell ref="F18:F21"/>
    <mergeCell ref="G18:G21"/>
    <mergeCell ref="H18:H21"/>
    <mergeCell ref="I12:I13"/>
    <mergeCell ref="A14:A17"/>
    <mergeCell ref="B14:B17"/>
    <mergeCell ref="C14:E14"/>
    <mergeCell ref="F14:F17"/>
    <mergeCell ref="G14:G17"/>
    <mergeCell ref="H14:H17"/>
    <mergeCell ref="I14:I17"/>
    <mergeCell ref="C16:E16"/>
    <mergeCell ref="A12:A13"/>
    <mergeCell ref="B12:B13"/>
    <mergeCell ref="C12:E12"/>
    <mergeCell ref="A1:I1"/>
    <mergeCell ref="A3:A4"/>
    <mergeCell ref="B3:B4"/>
    <mergeCell ref="C3:E3"/>
    <mergeCell ref="F3:H3"/>
    <mergeCell ref="I3:I4"/>
    <mergeCell ref="G10:G11"/>
    <mergeCell ref="A6:I6"/>
    <mergeCell ref="A7:I7"/>
    <mergeCell ref="A8:I8"/>
    <mergeCell ref="A10:A11"/>
    <mergeCell ref="B10:B11"/>
    <mergeCell ref="C10:E10"/>
    <mergeCell ref="F10:F11"/>
    <mergeCell ref="I10:I11"/>
    <mergeCell ref="H10:H11"/>
    <mergeCell ref="F12:F13"/>
  </mergeCells>
  <pageMargins left="0.7" right="0.7" top="0.75" bottom="0.75" header="0.3" footer="0.3"/>
  <pageSetup paperSize="9" scale="41" fitToHeight="0" orientation="landscape" horizontalDpi="0" verticalDpi="0" r:id="rId1"/>
  <rowBreaks count="1" manualBreakCount="1"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прил12</vt:lpstr>
      <vt:lpstr>прил13</vt:lpstr>
      <vt:lpstr>прил12!Область_печати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2020-07-21T12:34:33Z</dcterms:modified>
</cp:coreProperties>
</file>